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Бизнес планы\2024 соцзащита\"/>
    </mc:Choice>
  </mc:AlternateContent>
  <xr:revisionPtr revIDLastSave="0" documentId="13_ncr:1_{871759FD-36FB-4FEE-B88B-9D41E43F32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4" i="1" l="1"/>
  <c r="G124" i="1"/>
  <c r="H124" i="1"/>
  <c r="I124" i="1"/>
  <c r="J124" i="1"/>
  <c r="K124" i="1"/>
  <c r="L124" i="1"/>
  <c r="M124" i="1"/>
  <c r="N124" i="1"/>
  <c r="D126" i="1"/>
  <c r="C126" i="1"/>
  <c r="F90" i="1"/>
  <c r="F91" i="1"/>
  <c r="F89" i="1" l="1"/>
  <c r="F37" i="1"/>
  <c r="F34" i="1"/>
  <c r="F33" i="1"/>
  <c r="F35" i="1"/>
  <c r="F36" i="1"/>
  <c r="D117" i="1" l="1"/>
  <c r="E117" i="1"/>
  <c r="F117" i="1"/>
  <c r="G117" i="1"/>
  <c r="H117" i="1"/>
  <c r="I117" i="1"/>
  <c r="J117" i="1"/>
  <c r="K117" i="1"/>
  <c r="L117" i="1"/>
  <c r="M117" i="1"/>
  <c r="N117" i="1"/>
  <c r="C117" i="1"/>
  <c r="O121" i="1"/>
  <c r="F87" i="1"/>
  <c r="F88" i="1"/>
  <c r="F86" i="1"/>
  <c r="E39" i="1"/>
  <c r="D39" i="1"/>
  <c r="F40" i="1"/>
  <c r="F39" i="1" s="1"/>
  <c r="D145" i="1"/>
  <c r="C145" i="1"/>
  <c r="O118" i="1"/>
  <c r="O119" i="1"/>
  <c r="O120" i="1"/>
  <c r="C108" i="1"/>
  <c r="E92" i="1"/>
  <c r="G92" i="1"/>
  <c r="H92" i="1"/>
  <c r="D92" i="1"/>
  <c r="E73" i="1"/>
  <c r="F73" i="1"/>
  <c r="G73" i="1"/>
  <c r="D73" i="1"/>
  <c r="E55" i="1"/>
  <c r="D55" i="1"/>
  <c r="E43" i="1"/>
  <c r="D43" i="1"/>
  <c r="F44" i="1"/>
  <c r="F43" i="1" s="1"/>
  <c r="F32" i="1"/>
  <c r="F38" i="1"/>
  <c r="F31" i="1"/>
  <c r="E30" i="1"/>
  <c r="D30" i="1"/>
  <c r="F92" i="1" l="1"/>
  <c r="O117" i="1"/>
  <c r="F30" i="1"/>
  <c r="F59" i="1" s="1"/>
  <c r="C116" i="1" l="1"/>
  <c r="C124" i="1" s="1"/>
  <c r="I116" i="1"/>
  <c r="G116" i="1"/>
  <c r="D116" i="1"/>
  <c r="M116" i="1"/>
  <c r="F116" i="1"/>
  <c r="H116" i="1"/>
  <c r="E133" i="1"/>
  <c r="D133" i="1" s="1"/>
  <c r="N116" i="1"/>
  <c r="K116" i="1"/>
  <c r="E116" i="1"/>
  <c r="J116" i="1"/>
  <c r="L116" i="1"/>
  <c r="C122" i="1" l="1"/>
  <c r="C123" i="1"/>
  <c r="H122" i="1"/>
  <c r="H123" i="1"/>
  <c r="F122" i="1"/>
  <c r="F123" i="1"/>
  <c r="E122" i="1"/>
  <c r="E123" i="1"/>
  <c r="M122" i="1"/>
  <c r="M123" i="1"/>
  <c r="N123" i="1"/>
  <c r="N122" i="1"/>
  <c r="I123" i="1"/>
  <c r="I122" i="1"/>
  <c r="D123" i="1"/>
  <c r="D122" i="1"/>
  <c r="G122" i="1"/>
  <c r="G123" i="1"/>
  <c r="J123" i="1"/>
  <c r="J122" i="1"/>
  <c r="K123" i="1"/>
  <c r="K122" i="1"/>
  <c r="O116" i="1"/>
  <c r="L122" i="1"/>
  <c r="L123" i="1"/>
  <c r="D124" i="1"/>
  <c r="E124" i="1" l="1"/>
  <c r="E126" i="1" s="1"/>
  <c r="F126" i="1" s="1"/>
  <c r="G126" i="1" s="1"/>
  <c r="H126" i="1" s="1"/>
  <c r="I126" i="1" s="1"/>
  <c r="J126" i="1" s="1"/>
  <c r="K126" i="1" s="1"/>
  <c r="L126" i="1" s="1"/>
  <c r="M126" i="1" s="1"/>
  <c r="N126" i="1" s="1"/>
  <c r="O122" i="1"/>
  <c r="O123" i="1"/>
  <c r="E134" i="1" s="1"/>
  <c r="D134" i="1" s="1"/>
  <c r="E131" i="1"/>
  <c r="D131" i="1" s="1"/>
  <c r="O124" i="1" l="1"/>
  <c r="O125" i="1"/>
  <c r="E137" i="1"/>
  <c r="D135" i="1"/>
  <c r="E135" i="1"/>
</calcChain>
</file>

<file path=xl/sharedStrings.xml><?xml version="1.0" encoding="utf-8"?>
<sst xmlns="http://schemas.openxmlformats.org/spreadsheetml/2006/main" count="288" uniqueCount="202">
  <si>
    <t>Таблица 1</t>
  </si>
  <si>
    <t>№</t>
  </si>
  <si>
    <t>п/п</t>
  </si>
  <si>
    <t>Наименование</t>
  </si>
  <si>
    <t>Артикул, технические характеристики (при наличии)</t>
  </si>
  <si>
    <t>Количество</t>
  </si>
  <si>
    <t>Стоимость</t>
  </si>
  <si>
    <t>Сумма</t>
  </si>
  <si>
    <t>Поставщик</t>
  </si>
  <si>
    <t>1.</t>
  </si>
  <si>
    <t>Основные средства:</t>
  </si>
  <si>
    <t>1.1.</t>
  </si>
  <si>
    <t>1.2.</t>
  </si>
  <si>
    <t>…</t>
  </si>
  <si>
    <t>2.</t>
  </si>
  <si>
    <t>Материально-производственные запасы</t>
  </si>
  <si>
    <t>2.1.</t>
  </si>
  <si>
    <t>2.2.</t>
  </si>
  <si>
    <t>3.</t>
  </si>
  <si>
    <t>Имущественные обязательства (аренда (до 15% назначаемой выплаты)</t>
  </si>
  <si>
    <t>3.1.</t>
  </si>
  <si>
    <t>3.2.</t>
  </si>
  <si>
    <t>4.</t>
  </si>
  <si>
    <t>Компенсация расходов, связанных с подготовкой и оформлением разрешительной документации, необходимой для осуществления предпринимательской деятельности, на приобретение программного обеспечения и (или) неисключительных прав на программное обеспечение, а также на приобретение носителей электронной подписи (до 10 % назначаемой выплаты)</t>
  </si>
  <si>
    <t>4.1.</t>
  </si>
  <si>
    <t>4.2.</t>
  </si>
  <si>
    <t>5.</t>
  </si>
  <si>
    <t>Размещение и (или) продвижение продукции (товаров, услуг) на торговых площадках (сайтах), функционирующих в информационно-телекоммуникационной сети «Интернет», а также в сервисах размещения объявлений и социальных сетях (до 5 % назначаемой выплаты)</t>
  </si>
  <si>
    <t>5.1.</t>
  </si>
  <si>
    <t>5.2.</t>
  </si>
  <si>
    <t>6.</t>
  </si>
  <si>
    <t>Обучение</t>
  </si>
  <si>
    <t>6.1.</t>
  </si>
  <si>
    <t>6.2.</t>
  </si>
  <si>
    <t>ИТОГО</t>
  </si>
  <si>
    <t>Таблица 2</t>
  </si>
  <si>
    <t>Предназначение/обоснование</t>
  </si>
  <si>
    <t>Кол-во, шт.</t>
  </si>
  <si>
    <t>Варианты, руб.</t>
  </si>
  <si>
    <t>Эконом</t>
  </si>
  <si>
    <t>Продавец 1</t>
  </si>
  <si>
    <t>Стандарт</t>
  </si>
  <si>
    <t>Продавец 2</t>
  </si>
  <si>
    <t>Премиум</t>
  </si>
  <si>
    <t>Продавец 3</t>
  </si>
  <si>
    <t>Таблица 3</t>
  </si>
  <si>
    <t>Товар/услуга</t>
  </si>
  <si>
    <t>Ед. изм.</t>
  </si>
  <si>
    <t>Ко-во в месяц</t>
  </si>
  <si>
    <t>Цена, руб.</t>
  </si>
  <si>
    <t>Выручка, руб.</t>
  </si>
  <si>
    <t>Прямые расходы (стоимость) на 1 ед., руб.</t>
  </si>
  <si>
    <t>Прямые расходы всего, руб.</t>
  </si>
  <si>
    <t>ИТОГО В МЕСЯЦ</t>
  </si>
  <si>
    <t>Таблица 4</t>
  </si>
  <si>
    <t>руб./мес.</t>
  </si>
  <si>
    <t>Аренда помещения</t>
  </si>
  <si>
    <t>Транспортные расходы</t>
  </si>
  <si>
    <t>Банковское обслуживание</t>
  </si>
  <si>
    <t>Коммунальные платежи</t>
  </si>
  <si>
    <t>Реклама</t>
  </si>
  <si>
    <t>Затраты на лицензирование</t>
  </si>
  <si>
    <t>7.</t>
  </si>
  <si>
    <t>Заработная плата персонала с фиксированными страховыми взносами</t>
  </si>
  <si>
    <t>8.</t>
  </si>
  <si>
    <t>Налоги</t>
  </si>
  <si>
    <t>5.1.Экономическая эффективность проекта</t>
  </si>
  <si>
    <t>Таблица 5</t>
  </si>
  <si>
    <t>Показатель</t>
  </si>
  <si>
    <t>1 месяц</t>
  </si>
  <si>
    <t>2 месяц</t>
  </si>
  <si>
    <t>3 месяц</t>
  </si>
  <si>
    <t>4 месяц</t>
  </si>
  <si>
    <t>5 месяц</t>
  </si>
  <si>
    <t>6 месяц</t>
  </si>
  <si>
    <t>7 месяц</t>
  </si>
  <si>
    <t>8 месяц</t>
  </si>
  <si>
    <t>9 месяц</t>
  </si>
  <si>
    <t>10 месяц</t>
  </si>
  <si>
    <t>11 месяц</t>
  </si>
  <si>
    <t>12 месяц</t>
  </si>
  <si>
    <t>Наименование месяца</t>
  </si>
  <si>
    <t>Коэффициент выручки</t>
  </si>
  <si>
    <t>Выручка (доходы), руб.</t>
  </si>
  <si>
    <t>4.3.</t>
  </si>
  <si>
    <t>Прибыль/ убыток, руб.</t>
  </si>
  <si>
    <t>Налоги, руб.</t>
  </si>
  <si>
    <t>Чистая прибыль, руб.</t>
  </si>
  <si>
    <t>Рентабельность, %</t>
  </si>
  <si>
    <t>5.2.Итоговые показатели</t>
  </si>
  <si>
    <t>Таблица 6</t>
  </si>
  <si>
    <t>Ед. измерения</t>
  </si>
  <si>
    <t>Среднее значение за год</t>
  </si>
  <si>
    <t>Выручка от реализации</t>
  </si>
  <si>
    <t>руб.</t>
  </si>
  <si>
    <t>Себестоимость товаров/услуг</t>
  </si>
  <si>
    <t>Расходы</t>
  </si>
  <si>
    <t>Чистая прибыль</t>
  </si>
  <si>
    <t>Окупаемость</t>
  </si>
  <si>
    <t>мес.</t>
  </si>
  <si>
    <t>Рентабельность чистой прибыли</t>
  </si>
  <si>
    <t>%</t>
  </si>
  <si>
    <t>5.3.Источники финансирования бизнес-плана</t>
  </si>
  <si>
    <t>Таблица 7</t>
  </si>
  <si>
    <t>Источник финансирования</t>
  </si>
  <si>
    <t>Доля от общей суммы затрат (%)</t>
  </si>
  <si>
    <t>Средства государственной социальной помощи на основании социального контракта на осуществление индивидуальной предпринимательской деятельности</t>
  </si>
  <si>
    <t>Собственные средства</t>
  </si>
  <si>
    <t>Иные средства (заем, кредит, ссуда и т.п.)</t>
  </si>
  <si>
    <t>Таблица 8</t>
  </si>
  <si>
    <t>Наиболее вероятные риски</t>
  </si>
  <si>
    <t>Меры по предотвращению рисков</t>
  </si>
  <si>
    <r>
      <rPr>
        <b/>
        <sz val="14"/>
        <color theme="1"/>
        <rFont val="Times New Roman"/>
        <family val="1"/>
        <charset val="204"/>
      </rPr>
      <t>2.8.Наемные сотрудники (с указанием количества, их должности, оклада и месяца приема)</t>
    </r>
    <r>
      <rPr>
        <sz val="14"/>
        <color theme="1"/>
        <rFont val="Times New Roman"/>
        <family val="1"/>
        <charset val="204"/>
      </rPr>
      <t xml:space="preserve"> не планируется</t>
    </r>
  </si>
  <si>
    <t>№ п/п</t>
  </si>
  <si>
    <t>1.3.</t>
  </si>
  <si>
    <t>2.13. Анализ цен на рынке</t>
  </si>
  <si>
    <r>
      <t>5.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Финансовый план</t>
    </r>
  </si>
  <si>
    <r>
      <t>4.4.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14"/>
        <color theme="1"/>
        <rFont val="Times New Roman"/>
        <family val="1"/>
        <charset val="204"/>
      </rPr>
      <t>Ежемесячные затраты</t>
    </r>
  </si>
  <si>
    <t>Х</t>
  </si>
  <si>
    <t>Связь</t>
  </si>
  <si>
    <t>Расходный материал</t>
  </si>
  <si>
    <t>9.</t>
  </si>
  <si>
    <t>10.</t>
  </si>
  <si>
    <t>11.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</si>
  <si>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</si>
  <si>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</si>
  <si>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</si>
  <si>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</si>
  <si>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</si>
  <si>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</si>
  <si>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</si>
  <si>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</si>
  <si>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</si>
  <si>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</si>
  <si>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</si>
  <si>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</si>
  <si>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Среднее значение за месяц</t>
  </si>
  <si>
    <t xml:space="preserve">№ п/п </t>
  </si>
  <si>
    <r>
      <t>6.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Анализ рисков</t>
    </r>
  </si>
  <si>
    <t>Отсутствие клиентов</t>
  </si>
  <si>
    <t>Проведение активной рекламной кампании</t>
  </si>
  <si>
    <t>Высокая конкуренция</t>
  </si>
  <si>
    <t>Предложение наиболее выгодных условий предоставления услуг</t>
  </si>
  <si>
    <t>Бизнес-план</t>
  </si>
  <si>
    <r>
      <rPr>
        <b/>
        <sz val="14"/>
        <color theme="1"/>
        <rFont val="Times New Roman"/>
        <family val="1"/>
        <charset val="204"/>
      </rPr>
      <t>1.9.Потребность в обучении/повышении квалификации с обоснованием</t>
    </r>
    <r>
      <rPr>
        <sz val="14"/>
        <color theme="1"/>
        <rFont val="Times New Roman"/>
        <family val="1"/>
        <charset val="204"/>
      </rPr>
      <t xml:space="preserve"> Есть потребность обучения в целях актуализации знаний, умений, навыков в части ведения индивидуальной предпринимательской деятельности</t>
    </r>
  </si>
  <si>
    <t>-</t>
  </si>
  <si>
    <t>4.4.</t>
  </si>
  <si>
    <t>1.       Информация о заявителе</t>
  </si>
  <si>
    <t>2.12.     Необходимые основные средства, материально-производственные запасы, имущественные обязательства, реклама и иное</t>
  </si>
  <si>
    <t>3.          Анализ рынка и конкурентов</t>
  </si>
  <si>
    <t>4.3.   Перечень производимых товаров/услуг</t>
  </si>
  <si>
    <t>4.      Маркетинговый план</t>
  </si>
  <si>
    <r>
      <rPr>
        <b/>
        <sz val="14"/>
        <color theme="1"/>
        <rFont val="Times New Roman"/>
        <family val="1"/>
        <charset val="204"/>
      </rPr>
      <t>2.11.1.   Подготовительный этап (месяцев)</t>
    </r>
    <r>
      <rPr>
        <sz val="14"/>
        <color theme="1"/>
        <rFont val="Times New Roman"/>
        <family val="1"/>
        <charset val="204"/>
      </rPr>
      <t xml:space="preserve"> 2 месяца</t>
    </r>
  </si>
  <si>
    <t xml:space="preserve">Расходы, руб., в том числе: </t>
  </si>
  <si>
    <r>
      <t>2.11.    </t>
    </r>
    <r>
      <rPr>
        <b/>
        <sz val="14"/>
        <color theme="1"/>
        <rFont val="Times New Roman"/>
        <family val="1"/>
        <charset val="204"/>
      </rPr>
      <t xml:space="preserve"> Срок реализации проекта</t>
    </r>
    <r>
      <rPr>
        <sz val="14"/>
        <color theme="1"/>
        <rFont val="Times New Roman"/>
        <family val="1"/>
        <charset val="204"/>
      </rPr>
      <t xml:space="preserve"> минимум 12 месяцев</t>
    </r>
  </si>
  <si>
    <t>1.4.</t>
  </si>
  <si>
    <t>1.5.</t>
  </si>
  <si>
    <t>1.6.</t>
  </si>
  <si>
    <t>1.7.</t>
  </si>
  <si>
    <r>
      <rPr>
        <b/>
        <sz val="14"/>
        <rFont val="Times New Roman"/>
        <family val="1"/>
        <charset val="204"/>
      </rPr>
      <t>2.9.Опыт и достижения в планируемой деятельности</t>
    </r>
    <r>
      <rPr>
        <sz val="14"/>
        <rFont val="Times New Roman"/>
        <family val="1"/>
        <charset val="204"/>
      </rPr>
      <t xml:space="preserve"> Опыт в ведении личного подсобного хозяйства </t>
    </r>
  </si>
  <si>
    <t>1.8.</t>
  </si>
  <si>
    <t>Приобретение оборудования с аналогичными техническими характеристиками в других субъектах РФ</t>
  </si>
  <si>
    <t>Отсутствие необходимого оборудования в Липецкой обл.</t>
  </si>
  <si>
    <r>
      <t xml:space="preserve">2.5.Планируемый график работы (дней в неделю), в том числе с указанием часов в неделю  </t>
    </r>
    <r>
      <rPr>
        <sz val="14"/>
        <color theme="1"/>
        <rFont val="Times New Roman"/>
        <family val="1"/>
        <charset val="204"/>
      </rPr>
      <t>6 дней в неделю, 6 часовой рабочий день</t>
    </r>
  </si>
  <si>
    <r>
      <t xml:space="preserve">2.7.Имеющееся оборудование/товары/сырье/имущество для бизнеса </t>
    </r>
    <r>
      <rPr>
        <sz val="14"/>
        <color theme="1"/>
        <rFont val="Times New Roman"/>
        <family val="1"/>
        <charset val="204"/>
      </rPr>
      <t>Имеется в собственности земельный участок для ведения предпринимательской деятельности</t>
    </r>
  </si>
  <si>
    <t>Теплица</t>
  </si>
  <si>
    <t>ИП Башлыкова М.М.</t>
  </si>
  <si>
    <t>для обработки почвы</t>
  </si>
  <si>
    <r>
      <rPr>
        <b/>
        <sz val="14"/>
        <color theme="1"/>
        <rFont val="Times New Roman"/>
        <family val="1"/>
        <charset val="204"/>
      </rPr>
      <t>2.11.2.    Предполагаемый срок окупаемости (месяцев)</t>
    </r>
    <r>
      <rPr>
        <sz val="14"/>
        <color theme="1"/>
        <rFont val="Times New Roman"/>
        <family val="1"/>
        <charset val="204"/>
      </rPr>
      <t xml:space="preserve"> 9 месяцев</t>
    </r>
  </si>
  <si>
    <r>
      <rPr>
        <b/>
        <sz val="14"/>
        <color theme="1"/>
        <rFont val="Times New Roman"/>
        <family val="1"/>
        <charset val="204"/>
      </rPr>
      <t>2.1.Наименование проекта</t>
    </r>
    <r>
      <rPr>
        <sz val="14"/>
        <color theme="1"/>
        <rFont val="Times New Roman"/>
        <family val="1"/>
        <charset val="204"/>
      </rPr>
      <t xml:space="preserve"> Выращивание рассады цветочных растений </t>
    </r>
  </si>
  <si>
    <r>
      <t xml:space="preserve">2.2.Цели и задачи проекта </t>
    </r>
    <r>
      <rPr>
        <sz val="14"/>
        <rFont val="Times New Roman"/>
        <family val="1"/>
        <charset val="204"/>
      </rPr>
      <t>Цель проекта заключается в покупке и установке теплицы для выращивания рассады цветочных растений. Основные задачи: постановки на учет в качестве налогоплательщика налога на профессиональный доход, прохождение обучение для развития предпринимательских компетенций, приобретение основных средств и материально-производственных средств запасов, проведение рекламной компании, получение прибыли путем реализации рассады населению.</t>
    </r>
  </si>
  <si>
    <r>
      <rPr>
        <b/>
        <sz val="14"/>
        <color theme="1"/>
        <rFont val="Times New Roman"/>
        <family val="1"/>
        <charset val="204"/>
      </rPr>
      <t>2.3.Направление деятельности</t>
    </r>
    <r>
      <rPr>
        <sz val="14"/>
        <color theme="1"/>
        <rFont val="Times New Roman"/>
        <family val="1"/>
        <charset val="204"/>
      </rPr>
      <t xml:space="preserve"> Выращивание рассады цветочных растений в закрытом и открытом грунте с  дальнейшей продажей населению.</t>
    </r>
  </si>
  <si>
    <r>
      <t xml:space="preserve">2.4.Система налогообложения и основной вид экономической деятельности </t>
    </r>
    <r>
      <rPr>
        <sz val="14"/>
        <color theme="1"/>
        <rFont val="Times New Roman"/>
        <family val="1"/>
        <charset val="204"/>
      </rPr>
      <t>Налог на профессиональный доход — специальный налоговый режим для самозанятых граждан. ОКВЭД   01.19.21 - Выращивание цветов в открытом и защищенном грунте</t>
    </r>
  </si>
  <si>
    <t>Георгины</t>
  </si>
  <si>
    <t>Газания</t>
  </si>
  <si>
    <t>Петуния</t>
  </si>
  <si>
    <t>Флоксы</t>
  </si>
  <si>
    <t>шт.</t>
  </si>
  <si>
    <t>Виола</t>
  </si>
  <si>
    <t>Цинния</t>
  </si>
  <si>
    <t>2. Описание проекта</t>
  </si>
  <si>
    <r>
      <rPr>
        <b/>
        <sz val="14"/>
        <color theme="1"/>
        <rFont val="Times New Roman"/>
        <family val="1"/>
        <charset val="204"/>
      </rPr>
      <t>2.10. Текущее состояние проекта</t>
    </r>
    <r>
      <rPr>
        <sz val="14"/>
        <color theme="1"/>
        <rFont val="Times New Roman"/>
        <family val="1"/>
        <charset val="204"/>
      </rPr>
      <t xml:space="preserve"> Проект находится на стадии разработки,  осуществляется мониторинг стоимости основных средств и материально-производственных запасов, прорабатывается вопрос рекламы</t>
    </r>
  </si>
  <si>
    <t>ЗаводТеплиц.ру Воронеж</t>
  </si>
  <si>
    <t xml:space="preserve">Капельный полив </t>
  </si>
  <si>
    <t>Стройматериалы</t>
  </si>
  <si>
    <t>Капельный полив</t>
  </si>
  <si>
    <t>Для полива растений, с таймером и датчиком влажности</t>
  </si>
  <si>
    <r>
      <t>3.4.   Преимущества перед конкурентами</t>
    </r>
    <r>
      <rPr>
        <sz val="13"/>
        <color theme="1"/>
        <rFont val="Times New Roman"/>
        <family val="1"/>
        <charset val="204"/>
      </rPr>
      <t xml:space="preserve"> ассортимент, доступная стоимость.</t>
    </r>
  </si>
  <si>
    <r>
      <t xml:space="preserve">4.1.   Рынки сбыта, наличие договоров поставки товара/услуг </t>
    </r>
    <r>
      <rPr>
        <sz val="13"/>
        <color theme="1"/>
        <rFont val="Times New Roman"/>
        <family val="1"/>
        <charset val="204"/>
      </rPr>
      <t>Есть предварительная договоренность с потребителями услуг на реализацию продукции</t>
    </r>
  </si>
  <si>
    <r>
      <t xml:space="preserve">4.2.   Продвижение и реклама </t>
    </r>
    <r>
      <rPr>
        <sz val="13"/>
        <color theme="1"/>
        <rFont val="Times New Roman"/>
        <family val="1"/>
        <charset val="204"/>
      </rPr>
      <t>Планируется размещение информации в социальных сетях, "сарафанное радио", объявления в местной газете.</t>
    </r>
  </si>
  <si>
    <t>ИП Башлыков М.А.</t>
  </si>
  <si>
    <r>
      <rPr>
        <b/>
        <sz val="14"/>
        <color theme="1"/>
        <rFont val="Times New Roman"/>
        <family val="1"/>
        <charset val="204"/>
      </rPr>
      <t>1.1.Фамилия, имя, отчество (при наличии)</t>
    </r>
    <r>
      <rPr>
        <sz val="14"/>
        <color theme="1"/>
        <rFont val="Times New Roman"/>
        <family val="1"/>
        <charset val="204"/>
      </rPr>
      <t xml:space="preserve"> </t>
    </r>
  </si>
  <si>
    <t>1.2.Дата рождения</t>
  </si>
  <si>
    <r>
      <rPr>
        <b/>
        <sz val="14"/>
        <color theme="1"/>
        <rFont val="Times New Roman"/>
        <family val="1"/>
        <charset val="204"/>
      </rPr>
      <t>1.3.Место жительства</t>
    </r>
    <r>
      <rPr>
        <sz val="14"/>
        <color theme="1"/>
        <rFont val="Times New Roman"/>
        <family val="1"/>
        <charset val="204"/>
      </rPr>
      <t xml:space="preserve"> </t>
    </r>
  </si>
  <si>
    <r>
      <rPr>
        <b/>
        <sz val="14"/>
        <color theme="1"/>
        <rFont val="Times New Roman"/>
        <family val="1"/>
        <charset val="204"/>
      </rPr>
      <t>1.4.E-mail, телефон</t>
    </r>
    <r>
      <rPr>
        <sz val="14"/>
        <color theme="1"/>
        <rFont val="Times New Roman"/>
        <family val="1"/>
        <charset val="204"/>
      </rPr>
      <t xml:space="preserve"> </t>
    </r>
  </si>
  <si>
    <r>
      <rPr>
        <b/>
        <sz val="14"/>
        <color theme="1"/>
        <rFont val="Times New Roman"/>
        <family val="1"/>
        <charset val="204"/>
      </rPr>
      <t>1.5.Состав семьи (количество человек)</t>
    </r>
    <r>
      <rPr>
        <sz val="14"/>
        <color theme="1"/>
        <rFont val="Times New Roman"/>
        <family val="1"/>
        <charset val="204"/>
      </rPr>
      <t xml:space="preserve"> </t>
    </r>
  </si>
  <si>
    <r>
      <rPr>
        <b/>
        <sz val="14"/>
        <rFont val="Times New Roman"/>
        <family val="1"/>
        <charset val="204"/>
      </rPr>
      <t>1.6.Образование (специальность), квалификация, наименование образовательной организации, год окончания</t>
    </r>
    <r>
      <rPr>
        <sz val="14"/>
        <rFont val="Times New Roman"/>
        <family val="1"/>
        <charset val="204"/>
      </rPr>
      <t xml:space="preserve"> </t>
    </r>
  </si>
  <si>
    <r>
      <rPr>
        <b/>
        <sz val="14"/>
        <rFont val="Times New Roman"/>
        <family val="1"/>
        <charset val="204"/>
      </rPr>
      <t>1.7.Общий стаж работы, наименование организации, занимаемая должность и опыт работы в запланированной деятельности</t>
    </r>
    <r>
      <rPr>
        <sz val="14"/>
        <rFont val="Times New Roman"/>
        <family val="1"/>
        <charset val="204"/>
      </rPr>
      <t xml:space="preserve"> </t>
    </r>
  </si>
  <si>
    <t>1.8.Дополнительные знания, умения, навыки, опыт в организации бизнеса</t>
  </si>
  <si>
    <r>
      <t xml:space="preserve">2.6.Адрес места ведения бизнеса, площадь, стоимость аренды (периодичность уплаты) или право собственности </t>
    </r>
    <r>
      <rPr>
        <sz val="14"/>
        <color theme="1"/>
        <rFont val="Times New Roman"/>
        <family val="1"/>
        <charset val="204"/>
      </rPr>
      <t>Липецкая обл., …...............................</t>
    </r>
  </si>
  <si>
    <t xml:space="preserve">3.1.   Целевая аудитория, пол, возраст </t>
  </si>
  <si>
    <t xml:space="preserve">3.3.   Конкуренты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</si>
</sst>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indent="8"/>
    </xf>
    <xf numFmtId="0" fontId="3" fillId="0" borderId="0" xfId="0" applyFont="1" applyAlignment="1">
      <alignment horizontal="left" vertical="center" indent="8"/>
    </xf>
    <xf numFmtId="0" fontId="3" fillId="0" borderId="0" xfId="0" applyFont="1" applyAlignment="1">
      <alignment horizontal="left" vertical="center" indent="4"/>
    </xf>
    <xf numFmtId="0" fontId="3" fillId="0" borderId="0" xfId="0" applyFont="1" applyAlignment="1">
      <alignment vertical="center"/>
    </xf>
    <xf numFmtId="0" fontId="8" fillId="0" borderId="0" xfId="0" applyFont="1"/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" fontId="5" fillId="0" borderId="2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8"/>
    </xf>
    <xf numFmtId="0" fontId="14" fillId="0" borderId="0" xfId="0" applyFont="1"/>
    <xf numFmtId="1" fontId="5" fillId="0" borderId="4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3" fillId="0" borderId="9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6" fillId="2" borderId="0" xfId="0" applyFont="1" applyFill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vanivanov1984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4"/>
  <sheetViews>
    <sheetView tabSelected="1" topLeftCell="A112" workbookViewId="0">
      <selection activeCell="G120" sqref="G120"/>
    </sheetView>
  </sheetViews>
  <sheetFormatPr defaultRowHeight="15" x14ac:dyDescent="0.25"/>
  <cols>
    <col min="1" max="1" width="6.85546875" customWidth="1"/>
    <col min="2" max="2" width="20.7109375" customWidth="1"/>
    <col min="3" max="3" width="19.42578125" customWidth="1"/>
    <col min="4" max="4" width="13.5703125" customWidth="1"/>
    <col min="5" max="6" width="14.28515625" customWidth="1"/>
    <col min="7" max="7" width="15.7109375" customWidth="1"/>
    <col min="8" max="8" width="13.7109375" customWidth="1"/>
    <col min="10" max="10" width="11.140625" customWidth="1"/>
  </cols>
  <sheetData>
    <row r="1" spans="1:7" ht="18.75" x14ac:dyDescent="0.25">
      <c r="A1" s="48" t="s">
        <v>143</v>
      </c>
      <c r="B1" s="48"/>
      <c r="C1" s="48"/>
      <c r="D1" s="48"/>
      <c r="E1" s="48"/>
      <c r="F1" s="48"/>
      <c r="G1" s="48"/>
    </row>
    <row r="2" spans="1:7" ht="18.75" x14ac:dyDescent="0.3">
      <c r="A2" s="52" t="s">
        <v>147</v>
      </c>
      <c r="B2" s="52"/>
      <c r="C2" s="52"/>
      <c r="D2" s="52"/>
      <c r="E2" s="52"/>
      <c r="F2" s="52"/>
      <c r="G2" s="52"/>
    </row>
    <row r="3" spans="1:7" ht="19.5" customHeight="1" x14ac:dyDescent="0.3">
      <c r="A3" s="53" t="s">
        <v>191</v>
      </c>
      <c r="B3" s="53"/>
      <c r="C3" s="53"/>
      <c r="D3" s="53"/>
      <c r="E3" s="53"/>
      <c r="F3" s="53"/>
      <c r="G3" s="53"/>
    </row>
    <row r="4" spans="1:7" ht="18.75" x14ac:dyDescent="0.3">
      <c r="A4" s="52" t="s">
        <v>192</v>
      </c>
      <c r="B4" s="53"/>
      <c r="C4" s="53"/>
      <c r="D4" s="53"/>
      <c r="E4" s="53"/>
      <c r="F4" s="53"/>
      <c r="G4" s="53"/>
    </row>
    <row r="5" spans="1:7" ht="36" customHeight="1" x14ac:dyDescent="0.3">
      <c r="A5" s="53" t="s">
        <v>193</v>
      </c>
      <c r="B5" s="53"/>
      <c r="C5" s="53"/>
      <c r="D5" s="53"/>
      <c r="E5" s="53"/>
      <c r="F5" s="53"/>
      <c r="G5" s="53"/>
    </row>
    <row r="6" spans="1:7" s="20" customFormat="1" ht="18.75" x14ac:dyDescent="0.3">
      <c r="A6" s="53" t="s">
        <v>194</v>
      </c>
      <c r="B6" s="53"/>
      <c r="C6" s="53"/>
      <c r="D6" s="53"/>
      <c r="E6" s="53"/>
      <c r="F6" s="53"/>
      <c r="G6" s="53"/>
    </row>
    <row r="7" spans="1:7" ht="22.5" customHeight="1" x14ac:dyDescent="0.25">
      <c r="A7" s="66" t="s">
        <v>195</v>
      </c>
      <c r="B7" s="66"/>
      <c r="C7" s="66"/>
      <c r="D7" s="66"/>
      <c r="E7" s="66"/>
      <c r="F7" s="66"/>
      <c r="G7" s="66"/>
    </row>
    <row r="8" spans="1:7" ht="36.75" customHeight="1" x14ac:dyDescent="0.25">
      <c r="A8" s="54" t="s">
        <v>196</v>
      </c>
      <c r="B8" s="54"/>
      <c r="C8" s="54"/>
      <c r="D8" s="54"/>
      <c r="E8" s="54"/>
      <c r="F8" s="54"/>
      <c r="G8" s="54"/>
    </row>
    <row r="9" spans="1:7" ht="56.25" customHeight="1" x14ac:dyDescent="0.25">
      <c r="A9" s="54" t="s">
        <v>197</v>
      </c>
      <c r="B9" s="54"/>
      <c r="C9" s="54"/>
      <c r="D9" s="54"/>
      <c r="E9" s="54"/>
      <c r="F9" s="54"/>
      <c r="G9" s="54"/>
    </row>
    <row r="10" spans="1:7" ht="42" customHeight="1" x14ac:dyDescent="0.25">
      <c r="A10" s="67" t="s">
        <v>198</v>
      </c>
      <c r="B10" s="54"/>
      <c r="C10" s="54"/>
      <c r="D10" s="54"/>
      <c r="E10" s="54"/>
      <c r="F10" s="54"/>
      <c r="G10" s="54"/>
    </row>
    <row r="11" spans="1:7" ht="56.25" customHeight="1" x14ac:dyDescent="0.3">
      <c r="A11" s="53" t="s">
        <v>144</v>
      </c>
      <c r="B11" s="53"/>
      <c r="C11" s="53"/>
      <c r="D11" s="53"/>
      <c r="E11" s="53"/>
      <c r="F11" s="53"/>
      <c r="G11" s="53"/>
    </row>
    <row r="12" spans="1:7" ht="18.75" x14ac:dyDescent="0.3">
      <c r="A12" s="52" t="s">
        <v>180</v>
      </c>
      <c r="B12" s="52"/>
      <c r="C12" s="52"/>
      <c r="D12" s="52"/>
      <c r="E12" s="52"/>
      <c r="F12" s="52"/>
      <c r="G12" s="52"/>
    </row>
    <row r="13" spans="1:7" ht="26.25" customHeight="1" x14ac:dyDescent="0.3">
      <c r="A13" s="53" t="s">
        <v>169</v>
      </c>
      <c r="B13" s="53"/>
      <c r="C13" s="53"/>
      <c r="D13" s="53"/>
      <c r="E13" s="53"/>
      <c r="F13" s="53"/>
      <c r="G13" s="53"/>
    </row>
    <row r="14" spans="1:7" ht="113.25" customHeight="1" x14ac:dyDescent="0.3">
      <c r="A14" s="55" t="s">
        <v>170</v>
      </c>
      <c r="B14" s="55"/>
      <c r="C14" s="55"/>
      <c r="D14" s="55"/>
      <c r="E14" s="55"/>
      <c r="F14" s="55"/>
      <c r="G14" s="55"/>
    </row>
    <row r="15" spans="1:7" ht="37.5" customHeight="1" x14ac:dyDescent="0.3">
      <c r="A15" s="53" t="s">
        <v>171</v>
      </c>
      <c r="B15" s="53"/>
      <c r="C15" s="53"/>
      <c r="D15" s="53"/>
      <c r="E15" s="53"/>
      <c r="F15" s="53"/>
      <c r="G15" s="53"/>
    </row>
    <row r="16" spans="1:7" ht="64.5" customHeight="1" x14ac:dyDescent="0.3">
      <c r="A16" s="52" t="s">
        <v>172</v>
      </c>
      <c r="B16" s="52"/>
      <c r="C16" s="52"/>
      <c r="D16" s="52"/>
      <c r="E16" s="52"/>
      <c r="F16" s="52"/>
      <c r="G16" s="52"/>
    </row>
    <row r="17" spans="1:7" ht="35.25" customHeight="1" x14ac:dyDescent="0.3">
      <c r="A17" s="52" t="s">
        <v>163</v>
      </c>
      <c r="B17" s="52"/>
      <c r="C17" s="52"/>
      <c r="D17" s="52"/>
      <c r="E17" s="52"/>
      <c r="F17" s="52"/>
      <c r="G17" s="52"/>
    </row>
    <row r="18" spans="1:7" ht="56.25" customHeight="1" x14ac:dyDescent="0.3">
      <c r="A18" s="52" t="s">
        <v>199</v>
      </c>
      <c r="B18" s="52"/>
      <c r="C18" s="52"/>
      <c r="D18" s="52"/>
      <c r="E18" s="52"/>
      <c r="F18" s="52"/>
      <c r="G18" s="52"/>
    </row>
    <row r="19" spans="1:7" ht="35.25" customHeight="1" x14ac:dyDescent="0.3">
      <c r="A19" s="52" t="s">
        <v>164</v>
      </c>
      <c r="B19" s="52"/>
      <c r="C19" s="52"/>
      <c r="D19" s="52"/>
      <c r="E19" s="52"/>
      <c r="F19" s="52"/>
      <c r="G19" s="52"/>
    </row>
    <row r="20" spans="1:7" ht="37.5" customHeight="1" x14ac:dyDescent="0.3">
      <c r="A20" s="53" t="s">
        <v>112</v>
      </c>
      <c r="B20" s="53"/>
      <c r="C20" s="53"/>
      <c r="D20" s="53"/>
      <c r="E20" s="53"/>
      <c r="F20" s="53"/>
      <c r="G20" s="53"/>
    </row>
    <row r="21" spans="1:7" ht="33.75" customHeight="1" x14ac:dyDescent="0.25">
      <c r="A21" s="54" t="s">
        <v>159</v>
      </c>
      <c r="B21" s="54"/>
      <c r="C21" s="54"/>
      <c r="D21" s="54"/>
      <c r="E21" s="54"/>
      <c r="F21" s="54"/>
      <c r="G21" s="54"/>
    </row>
    <row r="22" spans="1:7" ht="57" customHeight="1" x14ac:dyDescent="0.3">
      <c r="A22" s="53" t="s">
        <v>181</v>
      </c>
      <c r="B22" s="53"/>
      <c r="C22" s="53"/>
      <c r="D22" s="53"/>
      <c r="E22" s="53"/>
      <c r="F22" s="53"/>
      <c r="G22" s="53"/>
    </row>
    <row r="23" spans="1:7" ht="18.75" x14ac:dyDescent="0.3">
      <c r="A23" s="53" t="s">
        <v>154</v>
      </c>
      <c r="B23" s="53"/>
      <c r="C23" s="53"/>
      <c r="D23" s="53"/>
      <c r="E23" s="53"/>
      <c r="F23" s="53"/>
      <c r="G23" s="53"/>
    </row>
    <row r="24" spans="1:7" ht="21.75" customHeight="1" x14ac:dyDescent="0.3">
      <c r="A24" s="53" t="s">
        <v>152</v>
      </c>
      <c r="B24" s="53"/>
      <c r="C24" s="53"/>
      <c r="D24" s="53"/>
      <c r="E24" s="53"/>
      <c r="F24" s="53"/>
      <c r="G24" s="53"/>
    </row>
    <row r="25" spans="1:7" ht="19.5" customHeight="1" x14ac:dyDescent="0.3">
      <c r="A25" s="56" t="s">
        <v>168</v>
      </c>
      <c r="B25" s="56"/>
      <c r="C25" s="56"/>
      <c r="D25" s="56"/>
      <c r="E25" s="56"/>
      <c r="F25" s="56"/>
      <c r="G25" s="56"/>
    </row>
    <row r="26" spans="1:7" ht="34.5" customHeight="1" x14ac:dyDescent="0.3">
      <c r="A26" s="52" t="s">
        <v>148</v>
      </c>
      <c r="B26" s="52"/>
      <c r="C26" s="52"/>
      <c r="D26" s="52"/>
      <c r="E26" s="52"/>
      <c r="F26" s="52"/>
      <c r="G26" s="52"/>
    </row>
    <row r="27" spans="1:7" ht="14.25" customHeight="1" thickBot="1" x14ac:dyDescent="0.3">
      <c r="A27" s="43" t="s">
        <v>0</v>
      </c>
      <c r="B27" s="43"/>
      <c r="C27" s="43"/>
      <c r="D27" s="43"/>
      <c r="E27" s="43"/>
      <c r="F27" s="43"/>
      <c r="G27" s="43"/>
    </row>
    <row r="28" spans="1:7" ht="125.25" customHeight="1" x14ac:dyDescent="0.25">
      <c r="A28" s="49" t="s">
        <v>113</v>
      </c>
      <c r="B28" s="49" t="s">
        <v>3</v>
      </c>
      <c r="C28" s="49" t="s">
        <v>4</v>
      </c>
      <c r="D28" s="49" t="s">
        <v>5</v>
      </c>
      <c r="E28" s="49" t="s">
        <v>6</v>
      </c>
      <c r="F28" s="49" t="s">
        <v>7</v>
      </c>
      <c r="G28" s="57" t="s">
        <v>8</v>
      </c>
    </row>
    <row r="29" spans="1:7" ht="15.75" thickBot="1" x14ac:dyDescent="0.3">
      <c r="A29" s="50"/>
      <c r="B29" s="50"/>
      <c r="C29" s="50"/>
      <c r="D29" s="50"/>
      <c r="E29" s="50"/>
      <c r="F29" s="50"/>
      <c r="G29" s="58"/>
    </row>
    <row r="30" spans="1:7" ht="32.25" thickBot="1" x14ac:dyDescent="0.3">
      <c r="A30" s="2" t="s">
        <v>9</v>
      </c>
      <c r="B30" s="4" t="s">
        <v>10</v>
      </c>
      <c r="C30" s="21" t="s">
        <v>118</v>
      </c>
      <c r="D30" s="21">
        <f>SUM(D31:D38)</f>
        <v>6</v>
      </c>
      <c r="E30" s="21">
        <f t="shared" ref="E30:F30" si="0">SUM(E31:E38)</f>
        <v>276300</v>
      </c>
      <c r="F30" s="21">
        <f t="shared" si="0"/>
        <v>309500</v>
      </c>
      <c r="G30" s="21" t="s">
        <v>118</v>
      </c>
    </row>
    <row r="31" spans="1:7" ht="30.75" thickBot="1" x14ac:dyDescent="0.3">
      <c r="A31" s="15" t="s">
        <v>11</v>
      </c>
      <c r="B31" s="6" t="s">
        <v>165</v>
      </c>
      <c r="C31" s="28" t="s">
        <v>145</v>
      </c>
      <c r="D31" s="8">
        <v>1</v>
      </c>
      <c r="E31" s="8">
        <v>268000</v>
      </c>
      <c r="F31" s="8">
        <f>D31*E31</f>
        <v>268000</v>
      </c>
      <c r="G31" s="39" t="s">
        <v>182</v>
      </c>
    </row>
    <row r="32" spans="1:7" ht="30.75" thickBot="1" x14ac:dyDescent="0.3">
      <c r="A32" s="15" t="s">
        <v>12</v>
      </c>
      <c r="B32" s="6" t="s">
        <v>183</v>
      </c>
      <c r="C32" s="28" t="s">
        <v>145</v>
      </c>
      <c r="D32" s="8">
        <v>5</v>
      </c>
      <c r="E32" s="8">
        <v>8300</v>
      </c>
      <c r="F32" s="8">
        <f t="shared" ref="F32:F38" si="1">D32*E32</f>
        <v>41500</v>
      </c>
      <c r="G32" s="39" t="s">
        <v>166</v>
      </c>
    </row>
    <row r="33" spans="1:7" ht="18" customHeight="1" thickBot="1" x14ac:dyDescent="0.3">
      <c r="A33" s="15" t="s">
        <v>114</v>
      </c>
      <c r="B33" s="6"/>
      <c r="C33" s="28"/>
      <c r="D33" s="8"/>
      <c r="E33" s="8"/>
      <c r="F33" s="8">
        <f t="shared" si="1"/>
        <v>0</v>
      </c>
      <c r="G33" s="39"/>
    </row>
    <row r="34" spans="1:7" ht="16.5" thickBot="1" x14ac:dyDescent="0.3">
      <c r="A34" s="15" t="s">
        <v>155</v>
      </c>
      <c r="B34" s="6"/>
      <c r="C34" s="28"/>
      <c r="D34" s="8"/>
      <c r="E34" s="8"/>
      <c r="F34" s="8">
        <f t="shared" ref="F34" si="2">D34*E34</f>
        <v>0</v>
      </c>
      <c r="G34" s="39"/>
    </row>
    <row r="35" spans="1:7" ht="16.5" thickBot="1" x14ac:dyDescent="0.3">
      <c r="A35" s="15" t="s">
        <v>156</v>
      </c>
      <c r="B35" s="6"/>
      <c r="C35" s="28"/>
      <c r="D35" s="8"/>
      <c r="E35" s="8"/>
      <c r="F35" s="8">
        <f t="shared" ref="F35" si="3">D35*E35</f>
        <v>0</v>
      </c>
      <c r="G35" s="39"/>
    </row>
    <row r="36" spans="1:7" ht="16.5" thickBot="1" x14ac:dyDescent="0.3">
      <c r="A36" s="15" t="s">
        <v>157</v>
      </c>
      <c r="B36" s="6"/>
      <c r="C36" s="28"/>
      <c r="D36" s="8"/>
      <c r="E36" s="8"/>
      <c r="F36" s="8">
        <f t="shared" ref="F36:F37" si="4">D36*E36</f>
        <v>0</v>
      </c>
      <c r="G36" s="39"/>
    </row>
    <row r="37" spans="1:7" ht="16.5" thickBot="1" x14ac:dyDescent="0.3">
      <c r="A37" s="15" t="s">
        <v>158</v>
      </c>
      <c r="B37" s="6"/>
      <c r="C37" s="28"/>
      <c r="D37" s="8"/>
      <c r="E37" s="8"/>
      <c r="F37" s="8">
        <f t="shared" si="4"/>
        <v>0</v>
      </c>
      <c r="G37" s="40"/>
    </row>
    <row r="38" spans="1:7" ht="16.5" thickBot="1" x14ac:dyDescent="0.3">
      <c r="A38" s="15" t="s">
        <v>160</v>
      </c>
      <c r="B38" s="6"/>
      <c r="C38" s="28"/>
      <c r="D38" s="8"/>
      <c r="E38" s="8"/>
      <c r="F38" s="8">
        <f t="shared" si="1"/>
        <v>0</v>
      </c>
      <c r="G38" s="8"/>
    </row>
    <row r="39" spans="1:7" ht="44.25" customHeight="1" thickBot="1" x14ac:dyDescent="0.3">
      <c r="A39" s="15" t="s">
        <v>14</v>
      </c>
      <c r="B39" s="11" t="s">
        <v>15</v>
      </c>
      <c r="C39" s="10" t="s">
        <v>118</v>
      </c>
      <c r="D39" s="10">
        <f>D40+D41+D42</f>
        <v>1</v>
      </c>
      <c r="E39" s="10">
        <f>E40+E41+E42</f>
        <v>40500</v>
      </c>
      <c r="F39" s="10">
        <f>F40+F41+F42</f>
        <v>40500</v>
      </c>
      <c r="G39" s="10" t="s">
        <v>118</v>
      </c>
    </row>
    <row r="40" spans="1:7" ht="32.25" thickBot="1" x14ac:dyDescent="0.3">
      <c r="A40" s="15" t="s">
        <v>16</v>
      </c>
      <c r="B40" s="38" t="s">
        <v>184</v>
      </c>
      <c r="C40" s="33" t="s">
        <v>145</v>
      </c>
      <c r="D40" s="33">
        <v>1</v>
      </c>
      <c r="E40" s="33">
        <v>40500</v>
      </c>
      <c r="F40" s="33">
        <f>D40*E40</f>
        <v>40500</v>
      </c>
      <c r="G40" s="41" t="s">
        <v>190</v>
      </c>
    </row>
    <row r="41" spans="1:7" ht="16.5" thickBot="1" x14ac:dyDescent="0.3">
      <c r="A41" s="15" t="s">
        <v>17</v>
      </c>
      <c r="B41" s="11"/>
      <c r="C41" s="10"/>
      <c r="D41" s="10"/>
      <c r="E41" s="10"/>
      <c r="F41" s="10"/>
      <c r="G41" s="10"/>
    </row>
    <row r="42" spans="1:7" ht="16.5" thickBot="1" x14ac:dyDescent="0.3">
      <c r="A42" s="15" t="s">
        <v>13</v>
      </c>
      <c r="B42" s="11"/>
      <c r="C42" s="10"/>
      <c r="D42" s="10"/>
      <c r="E42" s="10"/>
      <c r="F42" s="10"/>
      <c r="G42" s="10"/>
    </row>
    <row r="43" spans="1:7" ht="79.5" thickBot="1" x14ac:dyDescent="0.3">
      <c r="A43" s="15" t="s">
        <v>18</v>
      </c>
      <c r="B43" s="11" t="s">
        <v>19</v>
      </c>
      <c r="C43" s="10" t="s">
        <v>118</v>
      </c>
      <c r="D43" s="10">
        <f>D44</f>
        <v>0</v>
      </c>
      <c r="E43" s="10">
        <f t="shared" ref="E43:F43" si="5">E44</f>
        <v>0</v>
      </c>
      <c r="F43" s="10">
        <f t="shared" si="5"/>
        <v>0</v>
      </c>
      <c r="G43" s="10" t="s">
        <v>118</v>
      </c>
    </row>
    <row r="44" spans="1:7" ht="16.5" thickBot="1" x14ac:dyDescent="0.3">
      <c r="A44" s="15" t="s">
        <v>20</v>
      </c>
      <c r="B44" s="22"/>
      <c r="C44" s="14"/>
      <c r="D44" s="14"/>
      <c r="E44" s="14"/>
      <c r="F44" s="14">
        <f>D44*E44</f>
        <v>0</v>
      </c>
      <c r="G44" s="14"/>
    </row>
    <row r="45" spans="1:7" ht="16.5" thickBot="1" x14ac:dyDescent="0.3">
      <c r="A45" s="15" t="s">
        <v>21</v>
      </c>
      <c r="B45" s="11"/>
      <c r="C45" s="10"/>
      <c r="D45" s="10"/>
      <c r="E45" s="10"/>
      <c r="F45" s="10"/>
      <c r="G45" s="10"/>
    </row>
    <row r="46" spans="1:7" ht="16.5" thickBot="1" x14ac:dyDescent="0.3">
      <c r="A46" s="15" t="s">
        <v>13</v>
      </c>
      <c r="B46" s="11"/>
      <c r="C46" s="10"/>
      <c r="D46" s="10"/>
      <c r="E46" s="10"/>
      <c r="F46" s="10"/>
      <c r="G46" s="10"/>
    </row>
    <row r="47" spans="1:7" ht="376.5" customHeight="1" thickBot="1" x14ac:dyDescent="0.3">
      <c r="A47" s="15" t="s">
        <v>22</v>
      </c>
      <c r="B47" s="11" t="s">
        <v>23</v>
      </c>
      <c r="C47" s="10"/>
      <c r="D47" s="10"/>
      <c r="E47" s="10"/>
      <c r="F47" s="10"/>
      <c r="G47" s="10"/>
    </row>
    <row r="48" spans="1:7" ht="16.5" thickBot="1" x14ac:dyDescent="0.3">
      <c r="A48" s="15" t="s">
        <v>24</v>
      </c>
      <c r="B48" s="11"/>
      <c r="C48" s="10"/>
      <c r="D48" s="10"/>
      <c r="E48" s="10"/>
      <c r="F48" s="10"/>
      <c r="G48" s="10"/>
    </row>
    <row r="49" spans="1:7" ht="16.5" thickBot="1" x14ac:dyDescent="0.3">
      <c r="A49" s="15" t="s">
        <v>25</v>
      </c>
      <c r="B49" s="11"/>
      <c r="C49" s="10"/>
      <c r="D49" s="10"/>
      <c r="E49" s="10"/>
      <c r="F49" s="10"/>
      <c r="G49" s="10"/>
    </row>
    <row r="50" spans="1:7" ht="16.5" thickBot="1" x14ac:dyDescent="0.3">
      <c r="A50" s="15" t="s">
        <v>13</v>
      </c>
      <c r="B50" s="11"/>
      <c r="C50" s="10"/>
      <c r="D50" s="10"/>
      <c r="E50" s="10"/>
      <c r="F50" s="10"/>
      <c r="G50" s="10"/>
    </row>
    <row r="51" spans="1:7" ht="284.25" thickBot="1" x14ac:dyDescent="0.3">
      <c r="A51" s="15" t="s">
        <v>26</v>
      </c>
      <c r="B51" s="11" t="s">
        <v>27</v>
      </c>
      <c r="C51" s="10"/>
      <c r="D51" s="10"/>
      <c r="E51" s="10"/>
      <c r="F51" s="10"/>
      <c r="G51" s="10"/>
    </row>
    <row r="52" spans="1:7" ht="16.5" thickBot="1" x14ac:dyDescent="0.3">
      <c r="A52" s="15" t="s">
        <v>28</v>
      </c>
      <c r="B52" s="11"/>
      <c r="C52" s="10"/>
      <c r="D52" s="10"/>
      <c r="E52" s="10"/>
      <c r="F52" s="10"/>
      <c r="G52" s="10"/>
    </row>
    <row r="53" spans="1:7" ht="16.5" thickBot="1" x14ac:dyDescent="0.3">
      <c r="A53" s="15" t="s">
        <v>29</v>
      </c>
      <c r="B53" s="11"/>
      <c r="C53" s="10"/>
      <c r="D53" s="10"/>
      <c r="E53" s="10"/>
      <c r="F53" s="10"/>
      <c r="G53" s="10"/>
    </row>
    <row r="54" spans="1:7" ht="16.5" thickBot="1" x14ac:dyDescent="0.3">
      <c r="A54" s="15" t="s">
        <v>13</v>
      </c>
      <c r="B54" s="11"/>
      <c r="C54" s="10"/>
      <c r="D54" s="10"/>
      <c r="E54" s="10"/>
      <c r="F54" s="10"/>
      <c r="G54" s="10"/>
    </row>
    <row r="55" spans="1:7" ht="16.5" thickBot="1" x14ac:dyDescent="0.3">
      <c r="A55" s="15" t="s">
        <v>30</v>
      </c>
      <c r="B55" s="11" t="s">
        <v>31</v>
      </c>
      <c r="C55" s="10"/>
      <c r="D55" s="10">
        <f>SUM(D56)</f>
        <v>0</v>
      </c>
      <c r="E55" s="10">
        <f>SUM(E56)</f>
        <v>0</v>
      </c>
      <c r="F55" s="10"/>
      <c r="G55" s="10"/>
    </row>
    <row r="56" spans="1:7" ht="16.5" thickBot="1" x14ac:dyDescent="0.3">
      <c r="A56" s="15" t="s">
        <v>32</v>
      </c>
      <c r="B56" s="22"/>
      <c r="C56" s="10"/>
      <c r="D56" s="14"/>
      <c r="E56" s="14"/>
      <c r="F56" s="10"/>
      <c r="G56" s="10"/>
    </row>
    <row r="57" spans="1:7" ht="16.5" thickBot="1" x14ac:dyDescent="0.3">
      <c r="A57" s="15" t="s">
        <v>33</v>
      </c>
      <c r="B57" s="11"/>
      <c r="C57" s="10"/>
      <c r="D57" s="10"/>
      <c r="E57" s="10"/>
      <c r="F57" s="10"/>
      <c r="G57" s="10"/>
    </row>
    <row r="58" spans="1:7" ht="16.5" thickBot="1" x14ac:dyDescent="0.3">
      <c r="A58" s="15" t="s">
        <v>13</v>
      </c>
      <c r="B58" s="11"/>
      <c r="C58" s="10"/>
      <c r="D58" s="10"/>
      <c r="E58" s="10"/>
      <c r="F58" s="10"/>
      <c r="G58" s="10"/>
    </row>
    <row r="59" spans="1:7" ht="16.5" thickBot="1" x14ac:dyDescent="0.3">
      <c r="A59" s="15" t="s">
        <v>62</v>
      </c>
      <c r="B59" s="9" t="s">
        <v>34</v>
      </c>
      <c r="C59" s="7"/>
      <c r="D59" s="10"/>
      <c r="E59" s="10"/>
      <c r="F59" s="10">
        <f t="shared" ref="F59" si="6">F55+F30+F39+F43+F47</f>
        <v>350000</v>
      </c>
      <c r="G59" s="10"/>
    </row>
    <row r="60" spans="1:7" ht="6.75" customHeight="1" x14ac:dyDescent="0.25">
      <c r="A60" s="1"/>
    </row>
    <row r="61" spans="1:7" ht="18.75" x14ac:dyDescent="0.25">
      <c r="A61" s="44" t="s">
        <v>115</v>
      </c>
      <c r="B61" s="44"/>
      <c r="C61" s="44"/>
      <c r="D61" s="44"/>
      <c r="E61" s="44"/>
      <c r="F61" s="44"/>
      <c r="G61" s="44"/>
    </row>
    <row r="62" spans="1:7" ht="14.25" customHeight="1" thickBot="1" x14ac:dyDescent="0.3">
      <c r="A62" s="43" t="s">
        <v>35</v>
      </c>
      <c r="B62" s="43"/>
      <c r="C62" s="43"/>
      <c r="D62" s="43"/>
      <c r="E62" s="43"/>
      <c r="F62" s="43"/>
      <c r="G62" s="43"/>
    </row>
    <row r="63" spans="1:7" ht="16.5" thickBot="1" x14ac:dyDescent="0.3">
      <c r="A63" s="46" t="s">
        <v>113</v>
      </c>
      <c r="B63" s="63" t="s">
        <v>3</v>
      </c>
      <c r="C63" s="46" t="s">
        <v>36</v>
      </c>
      <c r="D63" s="46" t="s">
        <v>37</v>
      </c>
      <c r="E63" s="60" t="s">
        <v>38</v>
      </c>
      <c r="F63" s="61"/>
      <c r="G63" s="62"/>
    </row>
    <row r="64" spans="1:7" ht="15.75" x14ac:dyDescent="0.25">
      <c r="A64" s="51"/>
      <c r="B64" s="64"/>
      <c r="C64" s="51"/>
      <c r="D64" s="51"/>
      <c r="E64" s="13" t="s">
        <v>39</v>
      </c>
      <c r="F64" s="13" t="s">
        <v>41</v>
      </c>
      <c r="G64" s="13" t="s">
        <v>43</v>
      </c>
    </row>
    <row r="65" spans="1:8" ht="16.5" thickBot="1" x14ac:dyDescent="0.3">
      <c r="A65" s="47"/>
      <c r="B65" s="65"/>
      <c r="C65" s="47"/>
      <c r="D65" s="47"/>
      <c r="E65" s="14" t="s">
        <v>40</v>
      </c>
      <c r="F65" s="14" t="s">
        <v>42</v>
      </c>
      <c r="G65" s="14" t="s">
        <v>44</v>
      </c>
    </row>
    <row r="66" spans="1:8" ht="32.25" customHeight="1" thickBot="1" x14ac:dyDescent="0.3">
      <c r="A66" s="15" t="s">
        <v>9</v>
      </c>
      <c r="B66" s="6" t="s">
        <v>165</v>
      </c>
      <c r="C66" s="14" t="s">
        <v>167</v>
      </c>
      <c r="D66" s="14">
        <v>1</v>
      </c>
      <c r="E66" s="14">
        <v>250000</v>
      </c>
      <c r="F66" s="14">
        <v>268000</v>
      </c>
      <c r="G66" s="14">
        <v>300000</v>
      </c>
    </row>
    <row r="67" spans="1:8" ht="75.75" customHeight="1" thickBot="1" x14ac:dyDescent="0.3">
      <c r="A67" s="15" t="s">
        <v>14</v>
      </c>
      <c r="B67" s="6" t="s">
        <v>185</v>
      </c>
      <c r="C67" s="14" t="s">
        <v>186</v>
      </c>
      <c r="D67" s="14">
        <v>5</v>
      </c>
      <c r="E67" s="14">
        <v>35000</v>
      </c>
      <c r="F67" s="14">
        <v>41500</v>
      </c>
      <c r="G67" s="14">
        <v>50000</v>
      </c>
    </row>
    <row r="68" spans="1:8" ht="48" customHeight="1" thickBot="1" x14ac:dyDescent="0.3">
      <c r="A68" s="15" t="s">
        <v>18</v>
      </c>
      <c r="B68" s="6"/>
      <c r="C68" s="33"/>
      <c r="D68" s="14"/>
      <c r="E68" s="14"/>
      <c r="F68" s="14"/>
      <c r="G68" s="14"/>
    </row>
    <row r="69" spans="1:8" ht="15" customHeight="1" thickBot="1" x14ac:dyDescent="0.3">
      <c r="A69" s="15" t="s">
        <v>22</v>
      </c>
      <c r="B69" s="6"/>
      <c r="C69" s="33"/>
      <c r="D69" s="14"/>
      <c r="E69" s="14"/>
      <c r="F69" s="14"/>
      <c r="G69" s="14"/>
    </row>
    <row r="70" spans="1:8" ht="13.5" customHeight="1" thickBot="1" x14ac:dyDescent="0.3">
      <c r="A70" s="15" t="s">
        <v>26</v>
      </c>
      <c r="B70" s="6"/>
      <c r="C70" s="33"/>
      <c r="D70" s="14"/>
      <c r="E70" s="14"/>
      <c r="F70" s="14"/>
      <c r="G70" s="14"/>
    </row>
    <row r="71" spans="1:8" ht="16.5" thickBot="1" x14ac:dyDescent="0.3">
      <c r="A71" s="15" t="s">
        <v>30</v>
      </c>
      <c r="B71" s="6"/>
      <c r="C71" s="33"/>
      <c r="D71" s="14"/>
      <c r="E71" s="14"/>
      <c r="F71" s="14"/>
      <c r="G71" s="14"/>
    </row>
    <row r="72" spans="1:8" ht="16.5" thickBot="1" x14ac:dyDescent="0.3">
      <c r="A72" s="15" t="s">
        <v>62</v>
      </c>
      <c r="B72" s="6"/>
      <c r="C72" s="33"/>
      <c r="D72" s="14"/>
      <c r="E72" s="14"/>
      <c r="F72" s="14"/>
      <c r="G72" s="14"/>
    </row>
    <row r="73" spans="1:8" ht="16.5" thickBot="1" x14ac:dyDescent="0.3">
      <c r="A73" s="15" t="s">
        <v>64</v>
      </c>
      <c r="B73" s="9" t="s">
        <v>34</v>
      </c>
      <c r="C73" s="14"/>
      <c r="D73" s="14">
        <f>SUM(D66:D72)</f>
        <v>6</v>
      </c>
      <c r="E73" s="14">
        <f t="shared" ref="E73:G73" si="7">SUM(E66:E72)</f>
        <v>285000</v>
      </c>
      <c r="F73" s="14">
        <f t="shared" si="7"/>
        <v>309500</v>
      </c>
      <c r="G73" s="14">
        <f t="shared" si="7"/>
        <v>350000</v>
      </c>
    </row>
    <row r="74" spans="1:8" ht="9.75" customHeight="1" x14ac:dyDescent="0.25">
      <c r="A74" s="25"/>
      <c r="B74" s="26"/>
      <c r="C74" s="25"/>
      <c r="D74" s="25"/>
      <c r="E74" s="25"/>
      <c r="F74" s="25"/>
      <c r="G74" s="25"/>
    </row>
    <row r="75" spans="1:8" ht="17.25" x14ac:dyDescent="0.3">
      <c r="A75" s="59" t="s">
        <v>149</v>
      </c>
      <c r="B75" s="59"/>
      <c r="C75" s="59"/>
      <c r="D75" s="59"/>
      <c r="E75" s="59"/>
      <c r="F75" s="59"/>
      <c r="G75" s="59"/>
      <c r="H75" s="42"/>
    </row>
    <row r="76" spans="1:8" ht="18.75" customHeight="1" x14ac:dyDescent="0.25">
      <c r="A76" s="45" t="s">
        <v>200</v>
      </c>
      <c r="B76" s="45"/>
      <c r="C76" s="45"/>
      <c r="D76" s="45"/>
      <c r="E76" s="45"/>
      <c r="F76" s="45"/>
      <c r="G76" s="45"/>
      <c r="H76" s="45"/>
    </row>
    <row r="77" spans="1:8" ht="16.5" x14ac:dyDescent="0.25">
      <c r="A77" s="45" t="s">
        <v>201</v>
      </c>
      <c r="B77" s="45"/>
      <c r="C77" s="45"/>
      <c r="D77" s="45"/>
      <c r="E77" s="45"/>
      <c r="F77" s="45"/>
      <c r="G77" s="45"/>
      <c r="H77" s="45"/>
    </row>
    <row r="78" spans="1:8" ht="15" customHeight="1" x14ac:dyDescent="0.25">
      <c r="A78" s="45" t="s">
        <v>187</v>
      </c>
      <c r="B78" s="45"/>
      <c r="C78" s="45"/>
      <c r="D78" s="45"/>
      <c r="E78" s="45"/>
      <c r="F78" s="45"/>
      <c r="G78" s="45"/>
      <c r="H78" s="45"/>
    </row>
    <row r="79" spans="1:8" ht="16.5" x14ac:dyDescent="0.25">
      <c r="A79" s="45" t="s">
        <v>151</v>
      </c>
      <c r="B79" s="45"/>
      <c r="C79" s="45"/>
      <c r="D79" s="45"/>
      <c r="E79" s="45"/>
      <c r="F79" s="45"/>
      <c r="G79" s="45"/>
      <c r="H79" s="45"/>
    </row>
    <row r="80" spans="1:8" ht="30.75" customHeight="1" x14ac:dyDescent="0.25">
      <c r="A80" s="45" t="s">
        <v>188</v>
      </c>
      <c r="B80" s="45"/>
      <c r="C80" s="45"/>
      <c r="D80" s="45"/>
      <c r="E80" s="45"/>
      <c r="F80" s="45"/>
      <c r="G80" s="45"/>
      <c r="H80" s="45"/>
    </row>
    <row r="81" spans="1:8" ht="30" customHeight="1" x14ac:dyDescent="0.25">
      <c r="A81" s="45" t="s">
        <v>189</v>
      </c>
      <c r="B81" s="45"/>
      <c r="C81" s="45"/>
      <c r="D81" s="45"/>
      <c r="E81" s="45"/>
      <c r="F81" s="45"/>
      <c r="G81" s="45"/>
      <c r="H81" s="45"/>
    </row>
    <row r="82" spans="1:8" s="24" customFormat="1" ht="16.5" x14ac:dyDescent="0.25">
      <c r="A82" s="45" t="s">
        <v>150</v>
      </c>
      <c r="B82" s="45"/>
      <c r="C82" s="45"/>
      <c r="D82" s="45"/>
      <c r="E82" s="45"/>
      <c r="F82" s="45"/>
      <c r="G82" s="45"/>
      <c r="H82" s="45"/>
    </row>
    <row r="83" spans="1:8" ht="16.5" customHeight="1" thickBot="1" x14ac:dyDescent="0.3">
      <c r="A83" s="43" t="s">
        <v>45</v>
      </c>
      <c r="B83" s="43"/>
      <c r="C83" s="43"/>
      <c r="D83" s="43"/>
      <c r="E83" s="43"/>
      <c r="F83" s="43"/>
      <c r="G83" s="43"/>
      <c r="H83" s="43"/>
    </row>
    <row r="84" spans="1:8" ht="45" customHeight="1" x14ac:dyDescent="0.25">
      <c r="A84" s="12" t="s">
        <v>1</v>
      </c>
      <c r="B84" s="46" t="s">
        <v>46</v>
      </c>
      <c r="C84" s="46" t="s">
        <v>47</v>
      </c>
      <c r="D84" s="46" t="s">
        <v>48</v>
      </c>
      <c r="E84" s="46" t="s">
        <v>49</v>
      </c>
      <c r="F84" s="46" t="s">
        <v>50</v>
      </c>
      <c r="G84" s="46" t="s">
        <v>51</v>
      </c>
      <c r="H84" s="46" t="s">
        <v>52</v>
      </c>
    </row>
    <row r="85" spans="1:8" ht="16.5" thickBot="1" x14ac:dyDescent="0.3">
      <c r="A85" s="15" t="s">
        <v>2</v>
      </c>
      <c r="B85" s="47"/>
      <c r="C85" s="47"/>
      <c r="D85" s="47"/>
      <c r="E85" s="47"/>
      <c r="F85" s="47"/>
      <c r="G85" s="47"/>
      <c r="H85" s="47"/>
    </row>
    <row r="86" spans="1:8" ht="16.5" thickBot="1" x14ac:dyDescent="0.3">
      <c r="A86" s="5" t="s">
        <v>9</v>
      </c>
      <c r="B86" s="9" t="s">
        <v>175</v>
      </c>
      <c r="C86" s="14" t="s">
        <v>177</v>
      </c>
      <c r="D86" s="14">
        <v>1000</v>
      </c>
      <c r="E86" s="14">
        <v>30</v>
      </c>
      <c r="F86" s="14">
        <f>D86*E86</f>
        <v>30000</v>
      </c>
      <c r="G86" s="14">
        <v>0</v>
      </c>
      <c r="H86" s="14">
        <v>0</v>
      </c>
    </row>
    <row r="87" spans="1:8" ht="14.25" customHeight="1" thickBot="1" x14ac:dyDescent="0.3">
      <c r="A87" s="5" t="s">
        <v>14</v>
      </c>
      <c r="B87" s="9" t="s">
        <v>174</v>
      </c>
      <c r="C87" s="14" t="s">
        <v>177</v>
      </c>
      <c r="D87" s="14">
        <v>1000</v>
      </c>
      <c r="E87" s="14">
        <v>30</v>
      </c>
      <c r="F87" s="14">
        <f t="shared" ref="F87:F91" si="8">D87*E87</f>
        <v>30000</v>
      </c>
      <c r="G87" s="14">
        <v>0</v>
      </c>
      <c r="H87" s="14">
        <v>0</v>
      </c>
    </row>
    <row r="88" spans="1:8" ht="13.5" customHeight="1" thickBot="1" x14ac:dyDescent="0.3">
      <c r="A88" s="5" t="s">
        <v>18</v>
      </c>
      <c r="B88" s="9" t="s">
        <v>173</v>
      </c>
      <c r="C88" s="14" t="s">
        <v>177</v>
      </c>
      <c r="D88" s="14">
        <v>300</v>
      </c>
      <c r="E88" s="14">
        <v>100</v>
      </c>
      <c r="F88" s="14">
        <f t="shared" si="8"/>
        <v>30000</v>
      </c>
      <c r="G88" s="14">
        <v>0</v>
      </c>
      <c r="H88" s="14">
        <v>0</v>
      </c>
    </row>
    <row r="89" spans="1:8" ht="13.5" customHeight="1" thickBot="1" x14ac:dyDescent="0.3">
      <c r="A89" s="23" t="s">
        <v>22</v>
      </c>
      <c r="B89" s="9" t="s">
        <v>179</v>
      </c>
      <c r="C89" s="14" t="s">
        <v>177</v>
      </c>
      <c r="D89" s="14">
        <v>1000</v>
      </c>
      <c r="E89" s="14">
        <v>30</v>
      </c>
      <c r="F89" s="14">
        <f t="shared" ref="F89:F90" si="9">D89*E89</f>
        <v>30000</v>
      </c>
      <c r="G89" s="14">
        <v>0</v>
      </c>
      <c r="H89" s="14">
        <v>0</v>
      </c>
    </row>
    <row r="90" spans="1:8" ht="15.75" customHeight="1" thickBot="1" x14ac:dyDescent="0.3">
      <c r="A90" s="23" t="s">
        <v>26</v>
      </c>
      <c r="B90" s="9" t="s">
        <v>178</v>
      </c>
      <c r="C90" s="14" t="s">
        <v>177</v>
      </c>
      <c r="D90" s="14">
        <v>1000</v>
      </c>
      <c r="E90" s="14">
        <v>30</v>
      </c>
      <c r="F90" s="14">
        <f t="shared" si="9"/>
        <v>30000</v>
      </c>
      <c r="G90" s="14">
        <v>0</v>
      </c>
      <c r="H90" s="14">
        <v>0</v>
      </c>
    </row>
    <row r="91" spans="1:8" ht="15.75" customHeight="1" thickBot="1" x14ac:dyDescent="0.3">
      <c r="A91" s="23" t="s">
        <v>30</v>
      </c>
      <c r="B91" s="9" t="s">
        <v>176</v>
      </c>
      <c r="C91" s="14" t="s">
        <v>177</v>
      </c>
      <c r="D91" s="14">
        <v>300</v>
      </c>
      <c r="E91" s="14">
        <v>100</v>
      </c>
      <c r="F91" s="14">
        <f t="shared" si="8"/>
        <v>30000</v>
      </c>
      <c r="G91" s="14">
        <v>0</v>
      </c>
      <c r="H91" s="14">
        <v>0</v>
      </c>
    </row>
    <row r="92" spans="1:8" ht="16.5" thickBot="1" x14ac:dyDescent="0.3">
      <c r="A92" s="23" t="s">
        <v>62</v>
      </c>
      <c r="B92" s="9" t="s">
        <v>53</v>
      </c>
      <c r="C92" s="10" t="s">
        <v>118</v>
      </c>
      <c r="D92" s="10">
        <f>SUM(D86:D91)</f>
        <v>4600</v>
      </c>
      <c r="E92" s="10">
        <f>SUM(E86:E91)</f>
        <v>320</v>
      </c>
      <c r="F92" s="10">
        <f>SUM(F86:F91)</f>
        <v>180000</v>
      </c>
      <c r="G92" s="10">
        <f>SUM(G86:G91)</f>
        <v>0</v>
      </c>
      <c r="H92" s="10">
        <f>SUM(H86:H91)</f>
        <v>0</v>
      </c>
    </row>
    <row r="93" spans="1:8" ht="5.25" customHeight="1" x14ac:dyDescent="0.25">
      <c r="A93" s="17"/>
    </row>
    <row r="94" spans="1:8" ht="18.75" x14ac:dyDescent="0.25">
      <c r="A94" s="44" t="s">
        <v>117</v>
      </c>
      <c r="B94" s="44"/>
      <c r="C94" s="44"/>
    </row>
    <row r="95" spans="1:8" ht="12.75" customHeight="1" thickBot="1" x14ac:dyDescent="0.3">
      <c r="A95" s="43" t="s">
        <v>54</v>
      </c>
      <c r="B95" s="43"/>
      <c r="C95" s="43"/>
    </row>
    <row r="96" spans="1:8" ht="15.75" x14ac:dyDescent="0.25">
      <c r="A96" s="12" t="s">
        <v>1</v>
      </c>
      <c r="B96" s="46" t="s">
        <v>3</v>
      </c>
      <c r="C96" s="46" t="s">
        <v>55</v>
      </c>
    </row>
    <row r="97" spans="1:15" ht="16.5" thickBot="1" x14ac:dyDescent="0.3">
      <c r="A97" s="15" t="s">
        <v>2</v>
      </c>
      <c r="B97" s="47"/>
      <c r="C97" s="47"/>
    </row>
    <row r="98" spans="1:15" ht="16.5" thickBot="1" x14ac:dyDescent="0.3">
      <c r="A98" s="3" t="s">
        <v>9</v>
      </c>
      <c r="B98" s="11" t="s">
        <v>56</v>
      </c>
      <c r="C98" s="4">
        <v>0</v>
      </c>
    </row>
    <row r="99" spans="1:15" ht="28.5" customHeight="1" thickBot="1" x14ac:dyDescent="0.3">
      <c r="A99" s="3" t="s">
        <v>14</v>
      </c>
      <c r="B99" s="11" t="s">
        <v>57</v>
      </c>
      <c r="C99" s="4">
        <v>0</v>
      </c>
    </row>
    <row r="100" spans="1:15" ht="32.25" thickBot="1" x14ac:dyDescent="0.3">
      <c r="A100" s="3" t="s">
        <v>18</v>
      </c>
      <c r="B100" s="11" t="s">
        <v>58</v>
      </c>
      <c r="C100" s="4">
        <v>0</v>
      </c>
    </row>
    <row r="101" spans="1:15" ht="32.25" thickBot="1" x14ac:dyDescent="0.3">
      <c r="A101" s="3" t="s">
        <v>22</v>
      </c>
      <c r="B101" s="11" t="s">
        <v>59</v>
      </c>
      <c r="C101" s="4">
        <v>2000</v>
      </c>
    </row>
    <row r="102" spans="1:15" ht="16.5" thickBot="1" x14ac:dyDescent="0.3">
      <c r="A102" s="3" t="s">
        <v>26</v>
      </c>
      <c r="B102" s="11" t="s">
        <v>60</v>
      </c>
      <c r="C102" s="4">
        <v>500</v>
      </c>
    </row>
    <row r="103" spans="1:15" ht="36" customHeight="1" thickBot="1" x14ac:dyDescent="0.3">
      <c r="A103" s="3" t="s">
        <v>30</v>
      </c>
      <c r="B103" s="11" t="s">
        <v>61</v>
      </c>
      <c r="C103" s="4">
        <v>0</v>
      </c>
    </row>
    <row r="104" spans="1:15" ht="79.5" thickBot="1" x14ac:dyDescent="0.3">
      <c r="A104" s="3" t="s">
        <v>62</v>
      </c>
      <c r="B104" s="11" t="s">
        <v>63</v>
      </c>
      <c r="C104" s="4">
        <v>0</v>
      </c>
    </row>
    <row r="105" spans="1:15" ht="16.5" thickBot="1" x14ac:dyDescent="0.3">
      <c r="A105" s="3" t="s">
        <v>64</v>
      </c>
      <c r="B105" s="11" t="s">
        <v>65</v>
      </c>
      <c r="C105" s="4">
        <v>0</v>
      </c>
    </row>
    <row r="106" spans="1:15" ht="32.25" thickBot="1" x14ac:dyDescent="0.3">
      <c r="A106" s="3" t="s">
        <v>121</v>
      </c>
      <c r="B106" s="11" t="s">
        <v>120</v>
      </c>
      <c r="C106" s="4">
        <v>2000</v>
      </c>
    </row>
    <row r="107" spans="1:15" ht="16.5" thickBot="1" x14ac:dyDescent="0.3">
      <c r="A107" s="3" t="s">
        <v>122</v>
      </c>
      <c r="B107" s="11" t="s">
        <v>119</v>
      </c>
      <c r="C107" s="4">
        <v>0</v>
      </c>
    </row>
    <row r="108" spans="1:15" ht="16.5" thickBot="1" x14ac:dyDescent="0.3">
      <c r="A108" s="3" t="s">
        <v>123</v>
      </c>
      <c r="B108" s="11" t="s">
        <v>34</v>
      </c>
      <c r="C108" s="4">
        <f>SUM(C98:C107)</f>
        <v>4500</v>
      </c>
    </row>
    <row r="109" spans="1:15" ht="14.25" customHeight="1" x14ac:dyDescent="0.25">
      <c r="A109" s="1"/>
    </row>
    <row r="110" spans="1:15" ht="24.75" customHeight="1" x14ac:dyDescent="0.25">
      <c r="A110" s="44" t="s">
        <v>116</v>
      </c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</row>
    <row r="111" spans="1:15" ht="18.75" x14ac:dyDescent="0.25">
      <c r="A111" s="44" t="s">
        <v>66</v>
      </c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</row>
    <row r="112" spans="1:15" ht="19.5" thickBot="1" x14ac:dyDescent="0.3">
      <c r="A112" s="16" t="s">
        <v>67</v>
      </c>
    </row>
    <row r="113" spans="1:15" ht="49.5" customHeight="1" x14ac:dyDescent="0.25">
      <c r="A113" s="12" t="s">
        <v>113</v>
      </c>
      <c r="B113" s="12" t="s">
        <v>68</v>
      </c>
      <c r="C113" s="27" t="s">
        <v>69</v>
      </c>
      <c r="D113" s="27" t="s">
        <v>70</v>
      </c>
      <c r="E113" s="27" t="s">
        <v>71</v>
      </c>
      <c r="F113" s="27" t="s">
        <v>72</v>
      </c>
      <c r="G113" s="27" t="s">
        <v>73</v>
      </c>
      <c r="H113" s="27" t="s">
        <v>74</v>
      </c>
      <c r="I113" s="27" t="s">
        <v>75</v>
      </c>
      <c r="J113" s="27" t="s">
        <v>76</v>
      </c>
      <c r="K113" s="27" t="s">
        <v>77</v>
      </c>
      <c r="L113" s="27" t="s">
        <v>78</v>
      </c>
      <c r="M113" s="27" t="s">
        <v>79</v>
      </c>
      <c r="N113" s="27" t="s">
        <v>80</v>
      </c>
      <c r="O113" s="27" t="s">
        <v>34</v>
      </c>
    </row>
    <row r="114" spans="1:15" ht="21" customHeight="1" thickBot="1" x14ac:dyDescent="0.3">
      <c r="A114" s="31" t="s">
        <v>9</v>
      </c>
      <c r="B114" s="30" t="s">
        <v>81</v>
      </c>
      <c r="C114" s="30" t="s">
        <v>126</v>
      </c>
      <c r="D114" s="30" t="s">
        <v>127</v>
      </c>
      <c r="E114" s="30" t="s">
        <v>128</v>
      </c>
      <c r="F114" s="30" t="s">
        <v>129</v>
      </c>
      <c r="G114" s="30" t="s">
        <v>130</v>
      </c>
      <c r="H114" s="30" t="s">
        <v>131</v>
      </c>
      <c r="I114" s="30" t="s">
        <v>132</v>
      </c>
      <c r="J114" s="30" t="s">
        <v>133</v>
      </c>
      <c r="K114" s="30" t="s">
        <v>134</v>
      </c>
      <c r="L114" s="30" t="s">
        <v>135</v>
      </c>
      <c r="M114" s="30" t="s">
        <v>124</v>
      </c>
      <c r="N114" s="30" t="s">
        <v>125</v>
      </c>
      <c r="O114" s="30"/>
    </row>
    <row r="115" spans="1:15" ht="33" customHeight="1" thickBot="1" x14ac:dyDescent="0.3">
      <c r="A115" s="15" t="s">
        <v>14</v>
      </c>
      <c r="B115" s="14" t="s">
        <v>82</v>
      </c>
      <c r="C115" s="14">
        <v>0</v>
      </c>
      <c r="D115" s="14">
        <v>0</v>
      </c>
      <c r="E115" s="14">
        <v>0.6</v>
      </c>
      <c r="F115" s="14">
        <v>0.5</v>
      </c>
      <c r="G115" s="14">
        <v>0.5</v>
      </c>
      <c r="H115" s="14">
        <v>0.4</v>
      </c>
      <c r="I115" s="14">
        <v>0.1</v>
      </c>
      <c r="J115" s="14">
        <v>0.1</v>
      </c>
      <c r="K115" s="14">
        <v>0</v>
      </c>
      <c r="L115" s="14">
        <v>0</v>
      </c>
      <c r="M115" s="14">
        <v>0</v>
      </c>
      <c r="N115" s="14">
        <v>0</v>
      </c>
      <c r="O115" s="14"/>
    </row>
    <row r="116" spans="1:15" ht="32.25" thickBot="1" x14ac:dyDescent="0.3">
      <c r="A116" s="15" t="s">
        <v>18</v>
      </c>
      <c r="B116" s="14" t="s">
        <v>83</v>
      </c>
      <c r="C116" s="14">
        <f>C115*F92</f>
        <v>0</v>
      </c>
      <c r="D116" s="14">
        <f>D115*F92</f>
        <v>0</v>
      </c>
      <c r="E116" s="14">
        <f>E115*F92</f>
        <v>108000</v>
      </c>
      <c r="F116" s="14">
        <f>F115*F92</f>
        <v>90000</v>
      </c>
      <c r="G116" s="14">
        <f>G115*F92</f>
        <v>90000</v>
      </c>
      <c r="H116" s="14">
        <f>H115*F92</f>
        <v>72000</v>
      </c>
      <c r="I116" s="14">
        <f>I115*F92</f>
        <v>18000</v>
      </c>
      <c r="J116" s="14">
        <f>J115*F92</f>
        <v>18000</v>
      </c>
      <c r="K116" s="14">
        <f>K115*F92</f>
        <v>0</v>
      </c>
      <c r="L116" s="14">
        <f>L115*F92</f>
        <v>0</v>
      </c>
      <c r="M116" s="14">
        <f>M115*F92</f>
        <v>0</v>
      </c>
      <c r="N116" s="14">
        <f>N115*F92</f>
        <v>0</v>
      </c>
      <c r="O116" s="14">
        <f>SUM(C116:N116)</f>
        <v>396000</v>
      </c>
    </row>
    <row r="117" spans="1:15" ht="31.5" customHeight="1" thickBot="1" x14ac:dyDescent="0.3">
      <c r="A117" s="15" t="s">
        <v>22</v>
      </c>
      <c r="B117" s="14" t="s">
        <v>153</v>
      </c>
      <c r="C117" s="14">
        <f>SUM(C118:C121)</f>
        <v>0</v>
      </c>
      <c r="D117" s="14">
        <f t="shared" ref="D117:N117" si="10">SUM(D118:D121)</f>
        <v>0</v>
      </c>
      <c r="E117" s="14">
        <f t="shared" si="10"/>
        <v>4500</v>
      </c>
      <c r="F117" s="14">
        <f t="shared" si="10"/>
        <v>4500</v>
      </c>
      <c r="G117" s="14">
        <f t="shared" si="10"/>
        <v>4500</v>
      </c>
      <c r="H117" s="14">
        <f t="shared" si="10"/>
        <v>4500</v>
      </c>
      <c r="I117" s="14">
        <f t="shared" si="10"/>
        <v>4500</v>
      </c>
      <c r="J117" s="14">
        <f t="shared" si="10"/>
        <v>0</v>
      </c>
      <c r="K117" s="14">
        <f t="shared" si="10"/>
        <v>0</v>
      </c>
      <c r="L117" s="14">
        <f t="shared" si="10"/>
        <v>0</v>
      </c>
      <c r="M117" s="14">
        <f t="shared" si="10"/>
        <v>0</v>
      </c>
      <c r="N117" s="14">
        <f t="shared" si="10"/>
        <v>0</v>
      </c>
      <c r="O117" s="14">
        <f t="shared" ref="O117:O123" si="11">SUM(C117:N117)</f>
        <v>22500</v>
      </c>
    </row>
    <row r="118" spans="1:15" ht="16.5" thickBot="1" x14ac:dyDescent="0.3">
      <c r="A118" s="15" t="s">
        <v>24</v>
      </c>
      <c r="B118" s="14" t="s">
        <v>119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f t="shared" si="11"/>
        <v>0</v>
      </c>
    </row>
    <row r="119" spans="1:15" ht="32.25" thickBot="1" x14ac:dyDescent="0.3">
      <c r="A119" s="15" t="s">
        <v>25</v>
      </c>
      <c r="B119" s="14" t="s">
        <v>120</v>
      </c>
      <c r="C119" s="14">
        <v>0</v>
      </c>
      <c r="D119" s="14">
        <v>0</v>
      </c>
      <c r="E119" s="14">
        <v>2000</v>
      </c>
      <c r="F119" s="14">
        <v>2000</v>
      </c>
      <c r="G119" s="14">
        <v>2000</v>
      </c>
      <c r="H119" s="14">
        <v>2000</v>
      </c>
      <c r="I119" s="14">
        <v>2000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f t="shared" si="11"/>
        <v>10000</v>
      </c>
    </row>
    <row r="120" spans="1:15" ht="16.5" thickBot="1" x14ac:dyDescent="0.3">
      <c r="A120" s="15" t="s">
        <v>84</v>
      </c>
      <c r="B120" s="14" t="s">
        <v>60</v>
      </c>
      <c r="C120" s="14">
        <v>0</v>
      </c>
      <c r="D120" s="14">
        <v>0</v>
      </c>
      <c r="E120" s="14">
        <v>500</v>
      </c>
      <c r="F120" s="14">
        <v>500</v>
      </c>
      <c r="G120" s="14">
        <v>500</v>
      </c>
      <c r="H120" s="14">
        <v>500</v>
      </c>
      <c r="I120" s="14">
        <v>500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f t="shared" si="11"/>
        <v>2500</v>
      </c>
    </row>
    <row r="121" spans="1:15" ht="31.5" customHeight="1" thickBot="1" x14ac:dyDescent="0.3">
      <c r="A121" s="32" t="s">
        <v>146</v>
      </c>
      <c r="B121" s="14" t="s">
        <v>59</v>
      </c>
      <c r="C121" s="14">
        <v>0</v>
      </c>
      <c r="D121" s="14">
        <v>0</v>
      </c>
      <c r="E121" s="14">
        <v>2000</v>
      </c>
      <c r="F121" s="14">
        <v>2000</v>
      </c>
      <c r="G121" s="14">
        <v>2000</v>
      </c>
      <c r="H121" s="14">
        <v>2000</v>
      </c>
      <c r="I121" s="14">
        <v>2000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f t="shared" si="11"/>
        <v>10000</v>
      </c>
    </row>
    <row r="122" spans="1:15" ht="33.75" customHeight="1" thickBot="1" x14ac:dyDescent="0.3">
      <c r="A122" s="15" t="s">
        <v>26</v>
      </c>
      <c r="B122" s="14" t="s">
        <v>85</v>
      </c>
      <c r="C122" s="14">
        <f>C116-C117</f>
        <v>0</v>
      </c>
      <c r="D122" s="14">
        <f t="shared" ref="D122:N122" si="12">D116-D117</f>
        <v>0</v>
      </c>
      <c r="E122" s="14">
        <f t="shared" si="12"/>
        <v>103500</v>
      </c>
      <c r="F122" s="14">
        <f t="shared" si="12"/>
        <v>85500</v>
      </c>
      <c r="G122" s="14">
        <f t="shared" si="12"/>
        <v>85500</v>
      </c>
      <c r="H122" s="14">
        <f t="shared" si="12"/>
        <v>67500</v>
      </c>
      <c r="I122" s="14">
        <f t="shared" si="12"/>
        <v>13500</v>
      </c>
      <c r="J122" s="14">
        <f t="shared" si="12"/>
        <v>18000</v>
      </c>
      <c r="K122" s="14">
        <f t="shared" si="12"/>
        <v>0</v>
      </c>
      <c r="L122" s="14">
        <f t="shared" si="12"/>
        <v>0</v>
      </c>
      <c r="M122" s="14">
        <f t="shared" si="12"/>
        <v>0</v>
      </c>
      <c r="N122" s="14">
        <f t="shared" si="12"/>
        <v>0</v>
      </c>
      <c r="O122" s="14">
        <f t="shared" si="11"/>
        <v>373500</v>
      </c>
    </row>
    <row r="123" spans="1:15" ht="16.5" thickBot="1" x14ac:dyDescent="0.3">
      <c r="A123" s="15" t="s">
        <v>30</v>
      </c>
      <c r="B123" s="14" t="s">
        <v>86</v>
      </c>
      <c r="C123" s="14">
        <f>C116*0.04</f>
        <v>0</v>
      </c>
      <c r="D123" s="14">
        <f t="shared" ref="D123:N123" si="13">D116*0.04</f>
        <v>0</v>
      </c>
      <c r="E123" s="14">
        <f t="shared" si="13"/>
        <v>4320</v>
      </c>
      <c r="F123" s="14">
        <f t="shared" si="13"/>
        <v>3600</v>
      </c>
      <c r="G123" s="14">
        <f t="shared" si="13"/>
        <v>3600</v>
      </c>
      <c r="H123" s="14">
        <f t="shared" si="13"/>
        <v>2880</v>
      </c>
      <c r="I123" s="14">
        <f t="shared" si="13"/>
        <v>720</v>
      </c>
      <c r="J123" s="14">
        <f t="shared" si="13"/>
        <v>720</v>
      </c>
      <c r="K123" s="14">
        <f t="shared" si="13"/>
        <v>0</v>
      </c>
      <c r="L123" s="14">
        <f t="shared" si="13"/>
        <v>0</v>
      </c>
      <c r="M123" s="14">
        <f t="shared" si="13"/>
        <v>0</v>
      </c>
      <c r="N123" s="14">
        <f t="shared" si="13"/>
        <v>0</v>
      </c>
      <c r="O123" s="14">
        <f t="shared" si="11"/>
        <v>15840</v>
      </c>
    </row>
    <row r="124" spans="1:15" ht="32.25" thickBot="1" x14ac:dyDescent="0.3">
      <c r="A124" s="15" t="s">
        <v>62</v>
      </c>
      <c r="B124" s="14" t="s">
        <v>87</v>
      </c>
      <c r="C124" s="33">
        <f>C116-C117</f>
        <v>0</v>
      </c>
      <c r="D124" s="33">
        <f>C124+D116-D117</f>
        <v>0</v>
      </c>
      <c r="E124" s="33">
        <f>E122-E123</f>
        <v>99180</v>
      </c>
      <c r="F124" s="33">
        <f t="shared" ref="F124:O124" si="14">F122-F123</f>
        <v>81900</v>
      </c>
      <c r="G124" s="33">
        <f t="shared" si="14"/>
        <v>81900</v>
      </c>
      <c r="H124" s="33">
        <f t="shared" si="14"/>
        <v>64620</v>
      </c>
      <c r="I124" s="33">
        <f t="shared" si="14"/>
        <v>12780</v>
      </c>
      <c r="J124" s="33">
        <f t="shared" si="14"/>
        <v>17280</v>
      </c>
      <c r="K124" s="33">
        <f t="shared" si="14"/>
        <v>0</v>
      </c>
      <c r="L124" s="33">
        <f t="shared" si="14"/>
        <v>0</v>
      </c>
      <c r="M124" s="33">
        <f t="shared" si="14"/>
        <v>0</v>
      </c>
      <c r="N124" s="33">
        <f t="shared" si="14"/>
        <v>0</v>
      </c>
      <c r="O124" s="33">
        <f t="shared" si="14"/>
        <v>357660</v>
      </c>
    </row>
    <row r="125" spans="1:15" ht="18" customHeight="1" thickBot="1" x14ac:dyDescent="0.3">
      <c r="A125" s="15" t="s">
        <v>64</v>
      </c>
      <c r="B125" s="14" t="s">
        <v>88</v>
      </c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>
        <f t="shared" ref="O125" si="15">O124/O116*100</f>
        <v>90.318181818181813</v>
      </c>
    </row>
    <row r="126" spans="1:15" ht="15.75" x14ac:dyDescent="0.25">
      <c r="A126" s="35"/>
      <c r="B126" s="36">
        <v>-350000</v>
      </c>
      <c r="C126" s="36">
        <f>C124+B126</f>
        <v>-350000</v>
      </c>
      <c r="D126" s="36">
        <f t="shared" ref="D126:N126" si="16">D124+C126</f>
        <v>-350000</v>
      </c>
      <c r="E126" s="36">
        <f t="shared" si="16"/>
        <v>-250820</v>
      </c>
      <c r="F126" s="36">
        <f t="shared" si="16"/>
        <v>-168920</v>
      </c>
      <c r="G126" s="36">
        <f t="shared" si="16"/>
        <v>-87020</v>
      </c>
      <c r="H126" s="36">
        <f t="shared" si="16"/>
        <v>-22400</v>
      </c>
      <c r="I126" s="36">
        <f t="shared" si="16"/>
        <v>-9620</v>
      </c>
      <c r="J126" s="36">
        <f t="shared" si="16"/>
        <v>7660</v>
      </c>
      <c r="K126" s="36">
        <f t="shared" si="16"/>
        <v>7660</v>
      </c>
      <c r="L126" s="36">
        <f t="shared" si="16"/>
        <v>7660</v>
      </c>
      <c r="M126" s="36">
        <f t="shared" si="16"/>
        <v>7660</v>
      </c>
      <c r="N126" s="36">
        <f t="shared" si="16"/>
        <v>7660</v>
      </c>
      <c r="O126" s="36"/>
    </row>
    <row r="127" spans="1:15" ht="17.25" customHeight="1" x14ac:dyDescent="0.25">
      <c r="A127" s="17"/>
    </row>
    <row r="128" spans="1:15" ht="18.75" x14ac:dyDescent="0.25">
      <c r="A128" s="44" t="s">
        <v>89</v>
      </c>
      <c r="B128" s="44"/>
      <c r="C128" s="44"/>
      <c r="D128" s="44"/>
      <c r="E128" s="44"/>
      <c r="F128" s="19"/>
      <c r="G128" s="19"/>
      <c r="H128" s="19"/>
      <c r="I128" s="19"/>
      <c r="J128" s="19"/>
      <c r="K128" s="19"/>
      <c r="L128" s="19"/>
      <c r="M128" s="19"/>
      <c r="N128" s="19"/>
      <c r="O128" s="19"/>
    </row>
    <row r="129" spans="1:15" ht="19.5" thickBot="1" x14ac:dyDescent="0.3">
      <c r="A129" s="43" t="s">
        <v>90</v>
      </c>
      <c r="B129" s="43"/>
      <c r="C129" s="43"/>
      <c r="D129" s="43"/>
      <c r="E129" s="43"/>
    </row>
    <row r="130" spans="1:15" ht="48" thickBot="1" x14ac:dyDescent="0.3">
      <c r="A130" s="5" t="s">
        <v>113</v>
      </c>
      <c r="B130" s="14" t="s">
        <v>68</v>
      </c>
      <c r="C130" s="14" t="s">
        <v>91</v>
      </c>
      <c r="D130" s="14" t="s">
        <v>136</v>
      </c>
      <c r="E130" s="14" t="s">
        <v>92</v>
      </c>
    </row>
    <row r="131" spans="1:15" ht="32.25" thickBot="1" x14ac:dyDescent="0.3">
      <c r="A131" s="5" t="s">
        <v>9</v>
      </c>
      <c r="B131" s="9" t="s">
        <v>93</v>
      </c>
      <c r="C131" s="14" t="s">
        <v>94</v>
      </c>
      <c r="D131" s="37">
        <f>E131/12</f>
        <v>33000</v>
      </c>
      <c r="E131" s="37">
        <f>O116</f>
        <v>396000</v>
      </c>
    </row>
    <row r="132" spans="1:15" ht="32.25" thickBot="1" x14ac:dyDescent="0.3">
      <c r="A132" s="5" t="s">
        <v>14</v>
      </c>
      <c r="B132" s="9" t="s">
        <v>95</v>
      </c>
      <c r="C132" s="14" t="s">
        <v>94</v>
      </c>
      <c r="D132" s="37">
        <v>0</v>
      </c>
      <c r="E132" s="37">
        <v>0</v>
      </c>
    </row>
    <row r="133" spans="1:15" ht="16.5" thickBot="1" x14ac:dyDescent="0.3">
      <c r="A133" s="5" t="s">
        <v>18</v>
      </c>
      <c r="B133" s="9" t="s">
        <v>96</v>
      </c>
      <c r="C133" s="14" t="s">
        <v>94</v>
      </c>
      <c r="D133" s="37">
        <f>E133/12</f>
        <v>1875</v>
      </c>
      <c r="E133" s="37">
        <f>O117</f>
        <v>22500</v>
      </c>
    </row>
    <row r="134" spans="1:15" ht="16.5" thickBot="1" x14ac:dyDescent="0.3">
      <c r="A134" s="5" t="s">
        <v>22</v>
      </c>
      <c r="B134" s="9" t="s">
        <v>65</v>
      </c>
      <c r="C134" s="14" t="s">
        <v>94</v>
      </c>
      <c r="D134" s="37">
        <f>E134/12</f>
        <v>1320</v>
      </c>
      <c r="E134" s="37">
        <f>O123</f>
        <v>15840</v>
      </c>
    </row>
    <row r="135" spans="1:15" ht="16.5" thickBot="1" x14ac:dyDescent="0.3">
      <c r="A135" s="5" t="s">
        <v>26</v>
      </c>
      <c r="B135" s="9" t="s">
        <v>97</v>
      </c>
      <c r="C135" s="14" t="s">
        <v>94</v>
      </c>
      <c r="D135" s="34">
        <f>O124/12</f>
        <v>29805</v>
      </c>
      <c r="E135" s="34">
        <f>O124</f>
        <v>357660</v>
      </c>
    </row>
    <row r="136" spans="1:15" ht="16.5" thickBot="1" x14ac:dyDescent="0.3">
      <c r="A136" s="5" t="s">
        <v>30</v>
      </c>
      <c r="B136" s="9" t="s">
        <v>98</v>
      </c>
      <c r="C136" s="14" t="s">
        <v>99</v>
      </c>
      <c r="D136" s="33" t="s">
        <v>118</v>
      </c>
      <c r="E136" s="33">
        <v>9</v>
      </c>
    </row>
    <row r="137" spans="1:15" ht="32.25" thickBot="1" x14ac:dyDescent="0.3">
      <c r="A137" s="5" t="s">
        <v>62</v>
      </c>
      <c r="B137" s="9" t="s">
        <v>100</v>
      </c>
      <c r="C137" s="14" t="s">
        <v>101</v>
      </c>
      <c r="D137" s="33" t="s">
        <v>118</v>
      </c>
      <c r="E137" s="34">
        <f>O124/O116*100</f>
        <v>90.318181818181813</v>
      </c>
    </row>
    <row r="138" spans="1:15" ht="11.25" customHeight="1" x14ac:dyDescent="0.25">
      <c r="A138" s="1"/>
    </row>
    <row r="139" spans="1:15" ht="18.75" x14ac:dyDescent="0.25">
      <c r="A139" s="44" t="s">
        <v>102</v>
      </c>
      <c r="B139" s="44"/>
      <c r="C139" s="44"/>
      <c r="D139" s="44"/>
      <c r="E139" s="44"/>
      <c r="F139" s="19"/>
      <c r="G139" s="19"/>
      <c r="H139" s="19"/>
      <c r="I139" s="19"/>
      <c r="J139" s="19"/>
      <c r="K139" s="19"/>
      <c r="L139" s="19"/>
      <c r="M139" s="19"/>
      <c r="N139" s="19"/>
      <c r="O139" s="19"/>
    </row>
    <row r="140" spans="1:15" ht="19.5" thickBot="1" x14ac:dyDescent="0.3">
      <c r="A140" s="43" t="s">
        <v>103</v>
      </c>
      <c r="B140" s="43"/>
      <c r="C140" s="43"/>
      <c r="D140" s="43"/>
    </row>
    <row r="141" spans="1:15" ht="60" customHeight="1" x14ac:dyDescent="0.25">
      <c r="A141" s="29" t="s">
        <v>1</v>
      </c>
      <c r="B141" s="29" t="s">
        <v>104</v>
      </c>
      <c r="C141" s="29" t="s">
        <v>7</v>
      </c>
      <c r="D141" s="29" t="s">
        <v>105</v>
      </c>
    </row>
    <row r="142" spans="1:15" ht="162.75" customHeight="1" thickBot="1" x14ac:dyDescent="0.3">
      <c r="A142" s="2">
        <v>1</v>
      </c>
      <c r="B142" s="11" t="s">
        <v>106</v>
      </c>
      <c r="C142" s="4">
        <v>350000</v>
      </c>
      <c r="D142" s="4">
        <v>100</v>
      </c>
    </row>
    <row r="143" spans="1:15" ht="32.25" thickBot="1" x14ac:dyDescent="0.3">
      <c r="A143" s="2">
        <v>2</v>
      </c>
      <c r="B143" s="11" t="s">
        <v>107</v>
      </c>
      <c r="C143" s="4">
        <v>0</v>
      </c>
      <c r="D143" s="4">
        <v>0</v>
      </c>
    </row>
    <row r="144" spans="1:15" ht="44.25" customHeight="1" thickBot="1" x14ac:dyDescent="0.3">
      <c r="A144" s="2">
        <v>3</v>
      </c>
      <c r="B144" s="11" t="s">
        <v>108</v>
      </c>
      <c r="C144" s="4">
        <v>0</v>
      </c>
      <c r="D144" s="4">
        <v>0</v>
      </c>
    </row>
    <row r="145" spans="1:4" ht="16.5" thickBot="1" x14ac:dyDescent="0.3">
      <c r="A145" s="3"/>
      <c r="B145" s="11" t="s">
        <v>34</v>
      </c>
      <c r="C145" s="4">
        <f>SUM(C142:C144)</f>
        <v>350000</v>
      </c>
      <c r="D145" s="4">
        <f>SUM(D142:D144)</f>
        <v>100</v>
      </c>
    </row>
    <row r="146" spans="1:4" ht="28.5" customHeight="1" x14ac:dyDescent="0.25">
      <c r="A146" s="18"/>
    </row>
    <row r="147" spans="1:4" ht="18.75" x14ac:dyDescent="0.25">
      <c r="A147" s="44" t="s">
        <v>138</v>
      </c>
      <c r="B147" s="44"/>
      <c r="C147" s="44"/>
      <c r="D147" s="44"/>
    </row>
    <row r="148" spans="1:4" ht="19.5" thickBot="1" x14ac:dyDescent="0.3">
      <c r="A148" s="43" t="s">
        <v>109</v>
      </c>
      <c r="B148" s="43"/>
      <c r="C148" s="43"/>
    </row>
    <row r="149" spans="1:4" ht="48" customHeight="1" thickBot="1" x14ac:dyDescent="0.3">
      <c r="A149" s="5" t="s">
        <v>137</v>
      </c>
      <c r="B149" s="14" t="s">
        <v>110</v>
      </c>
      <c r="C149" s="14" t="s">
        <v>111</v>
      </c>
    </row>
    <row r="150" spans="1:4" ht="65.25" customHeight="1" thickBot="1" x14ac:dyDescent="0.3">
      <c r="A150" s="5" t="s">
        <v>9</v>
      </c>
      <c r="B150" s="9" t="s">
        <v>139</v>
      </c>
      <c r="C150" s="9" t="s">
        <v>140</v>
      </c>
    </row>
    <row r="151" spans="1:4" ht="113.25" customHeight="1" thickBot="1" x14ac:dyDescent="0.3">
      <c r="A151" s="5" t="s">
        <v>14</v>
      </c>
      <c r="B151" s="9" t="s">
        <v>162</v>
      </c>
      <c r="C151" s="9" t="s">
        <v>161</v>
      </c>
    </row>
    <row r="152" spans="1:4" ht="82.5" customHeight="1" thickBot="1" x14ac:dyDescent="0.3">
      <c r="A152" s="5" t="s">
        <v>18</v>
      </c>
      <c r="B152" s="9" t="s">
        <v>141</v>
      </c>
      <c r="C152" s="9" t="s">
        <v>142</v>
      </c>
    </row>
    <row r="153" spans="1:4" ht="16.5" thickBot="1" x14ac:dyDescent="0.3">
      <c r="A153" s="5" t="s">
        <v>13</v>
      </c>
      <c r="B153" s="9"/>
      <c r="C153" s="9"/>
    </row>
    <row r="154" spans="1:4" ht="18.75" x14ac:dyDescent="0.25">
      <c r="A154" s="1"/>
    </row>
  </sheetData>
  <mergeCells count="69">
    <mergeCell ref="A81:H81"/>
    <mergeCell ref="A80:H80"/>
    <mergeCell ref="A79:H79"/>
    <mergeCell ref="A78:H78"/>
    <mergeCell ref="A77:H77"/>
    <mergeCell ref="G28:G29"/>
    <mergeCell ref="A76:H76"/>
    <mergeCell ref="B28:B29"/>
    <mergeCell ref="C28:C29"/>
    <mergeCell ref="D28:D29"/>
    <mergeCell ref="E28:E29"/>
    <mergeCell ref="F28:F29"/>
    <mergeCell ref="A75:G75"/>
    <mergeCell ref="E63:G63"/>
    <mergeCell ref="B63:B65"/>
    <mergeCell ref="C63:C65"/>
    <mergeCell ref="D63:D65"/>
    <mergeCell ref="A7:G7"/>
    <mergeCell ref="A8:G8"/>
    <mergeCell ref="A9:G9"/>
    <mergeCell ref="A27:G27"/>
    <mergeCell ref="A26:G26"/>
    <mergeCell ref="A14:G14"/>
    <mergeCell ref="A15:G15"/>
    <mergeCell ref="A16:G16"/>
    <mergeCell ref="A17:G17"/>
    <mergeCell ref="A25:G25"/>
    <mergeCell ref="A2:G2"/>
    <mergeCell ref="A3:G3"/>
    <mergeCell ref="A4:G4"/>
    <mergeCell ref="A5:G5"/>
    <mergeCell ref="A6:G6"/>
    <mergeCell ref="A1:G1"/>
    <mergeCell ref="A28:A29"/>
    <mergeCell ref="A61:G61"/>
    <mergeCell ref="A62:G62"/>
    <mergeCell ref="A63:A65"/>
    <mergeCell ref="A18:G18"/>
    <mergeCell ref="A19:G19"/>
    <mergeCell ref="A20:G20"/>
    <mergeCell ref="A21:G21"/>
    <mergeCell ref="A22:G22"/>
    <mergeCell ref="A23:G23"/>
    <mergeCell ref="A24:G24"/>
    <mergeCell ref="A10:G10"/>
    <mergeCell ref="A11:G11"/>
    <mergeCell ref="A12:G12"/>
    <mergeCell ref="A13:G13"/>
    <mergeCell ref="A111:O111"/>
    <mergeCell ref="A110:O110"/>
    <mergeCell ref="A94:C94"/>
    <mergeCell ref="A82:H82"/>
    <mergeCell ref="H84:H85"/>
    <mergeCell ref="D84:D85"/>
    <mergeCell ref="E84:E85"/>
    <mergeCell ref="F84:F85"/>
    <mergeCell ref="G84:G85"/>
    <mergeCell ref="B96:B97"/>
    <mergeCell ref="C96:C97"/>
    <mergeCell ref="A95:C95"/>
    <mergeCell ref="A83:H83"/>
    <mergeCell ref="B84:B85"/>
    <mergeCell ref="C84:C85"/>
    <mergeCell ref="A140:D140"/>
    <mergeCell ref="A147:D147"/>
    <mergeCell ref="A148:C148"/>
    <mergeCell ref="A139:E139"/>
    <mergeCell ref="A128:E128"/>
    <mergeCell ref="A129:E129"/>
  </mergeCells>
  <hyperlinks>
    <hyperlink ref="A6" r:id="rId1" display="mailto:Ivanivanov1984@yandex.ru" xr:uid="{00000000-0004-0000-0000-000000000000}"/>
  </hyperlinks>
  <pageMargins left="0.51181102362204722" right="0.31496062992125984" top="0.35433070866141736" bottom="0.35433070866141736" header="0.31496062992125984" footer="0.31496062992125984"/>
  <pageSetup paperSize="9" scale="75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Носикова Евгения Геннадьевна</dc:creator>
  <cp:lastModifiedBy>User</cp:lastModifiedBy>
  <cp:lastPrinted>2024-04-18T07:27:16Z</cp:lastPrinted>
  <dcterms:created xsi:type="dcterms:W3CDTF">2015-06-05T18:19:34Z</dcterms:created>
  <dcterms:modified xsi:type="dcterms:W3CDTF">2024-05-30T13:08:43Z</dcterms:modified>
</cp:coreProperties>
</file>