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10.14\work1\Кирилл\Бизнес планы СВО\Личное подсобное хозяйство\"/>
    </mc:Choice>
  </mc:AlternateContent>
  <xr:revisionPtr revIDLastSave="0" documentId="13_ncr:1_{D5CAD1ED-2BCB-4B4E-ABA7-4C6E1757FF6E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31" i="1" l="1"/>
  <c r="E131" i="1"/>
  <c r="F131" i="1"/>
  <c r="G131" i="1"/>
  <c r="H131" i="1"/>
  <c r="I131" i="1"/>
  <c r="J131" i="1"/>
  <c r="K131" i="1"/>
  <c r="L131" i="1"/>
  <c r="M131" i="1"/>
  <c r="N131" i="1"/>
  <c r="C131" i="1"/>
  <c r="F41" i="1"/>
  <c r="F42" i="1"/>
  <c r="F43" i="1"/>
  <c r="F44" i="1"/>
  <c r="F45" i="1"/>
  <c r="F46" i="1"/>
  <c r="F40" i="1"/>
  <c r="F31" i="1"/>
  <c r="F32" i="1"/>
  <c r="F33" i="1"/>
  <c r="F34" i="1"/>
  <c r="F35" i="1"/>
  <c r="F36" i="1"/>
  <c r="F37" i="1"/>
  <c r="F38" i="1"/>
  <c r="F30" i="1"/>
  <c r="D154" i="1"/>
  <c r="C154" i="1"/>
  <c r="O130" i="1"/>
  <c r="O127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C114" i="1"/>
  <c r="H97" i="1"/>
  <c r="F97" i="1"/>
  <c r="H96" i="1"/>
  <c r="F96" i="1"/>
  <c r="H95" i="1"/>
  <c r="F95" i="1"/>
  <c r="H94" i="1"/>
  <c r="F94" i="1"/>
  <c r="H93" i="1"/>
  <c r="F93" i="1"/>
  <c r="F60" i="1"/>
  <c r="F59" i="1" s="1"/>
  <c r="F56" i="1"/>
  <c r="F55" i="1" s="1"/>
  <c r="F54" i="1"/>
  <c r="F53" i="1"/>
  <c r="F52" i="1"/>
  <c r="F51" i="1"/>
  <c r="F50" i="1"/>
  <c r="F49" i="1"/>
  <c r="F48" i="1"/>
  <c r="F98" i="1" l="1"/>
  <c r="F122" i="1" s="1"/>
  <c r="F47" i="1"/>
  <c r="H98" i="1"/>
  <c r="H124" i="1" s="1"/>
  <c r="H123" i="1" s="1"/>
  <c r="O125" i="1"/>
  <c r="N122" i="1"/>
  <c r="J122" i="1"/>
  <c r="I122" i="1"/>
  <c r="E122" i="1"/>
  <c r="D122" i="1"/>
  <c r="K122" i="1"/>
  <c r="L124" i="1"/>
  <c r="L123" i="1" s="1"/>
  <c r="D124" i="1"/>
  <c r="D123" i="1" s="1"/>
  <c r="K124" i="1"/>
  <c r="K123" i="1" s="1"/>
  <c r="G124" i="1"/>
  <c r="G123" i="1" s="1"/>
  <c r="N124" i="1"/>
  <c r="N123" i="1" s="1"/>
  <c r="J124" i="1"/>
  <c r="J123" i="1" s="1"/>
  <c r="F124" i="1"/>
  <c r="F123" i="1" s="1"/>
  <c r="I124" i="1"/>
  <c r="I123" i="1" s="1"/>
  <c r="E124" i="1"/>
  <c r="E123" i="1" s="1"/>
  <c r="C122" i="1" l="1"/>
  <c r="H122" i="1"/>
  <c r="O122" i="1" s="1"/>
  <c r="E139" i="1" s="1"/>
  <c r="M122" i="1"/>
  <c r="M128" i="1" s="1"/>
  <c r="G122" i="1"/>
  <c r="L122" i="1"/>
  <c r="L128" i="1" s="1"/>
  <c r="M124" i="1"/>
  <c r="M123" i="1" s="1"/>
  <c r="C124" i="1"/>
  <c r="O124" i="1" s="1"/>
  <c r="G128" i="1"/>
  <c r="G129" i="1"/>
  <c r="L129" i="1"/>
  <c r="F129" i="1"/>
  <c r="F128" i="1"/>
  <c r="F132" i="1" s="1"/>
  <c r="C123" i="1"/>
  <c r="K128" i="1"/>
  <c r="K129" i="1"/>
  <c r="E128" i="1"/>
  <c r="E129" i="1"/>
  <c r="J129" i="1"/>
  <c r="J128" i="1"/>
  <c r="H128" i="1"/>
  <c r="H129" i="1"/>
  <c r="D128" i="1"/>
  <c r="D129" i="1"/>
  <c r="I128" i="1"/>
  <c r="I129" i="1"/>
  <c r="N129" i="1"/>
  <c r="N128" i="1"/>
  <c r="N132" i="1" l="1"/>
  <c r="M129" i="1"/>
  <c r="M132" i="1" s="1"/>
  <c r="O123" i="1"/>
  <c r="E141" i="1" s="1"/>
  <c r="D141" i="1" s="1"/>
  <c r="L132" i="1"/>
  <c r="I132" i="1"/>
  <c r="E132" i="1"/>
  <c r="J132" i="1"/>
  <c r="H132" i="1"/>
  <c r="D139" i="1"/>
  <c r="G132" i="1"/>
  <c r="D132" i="1"/>
  <c r="K132" i="1"/>
  <c r="C129" i="1"/>
  <c r="O131" i="1"/>
  <c r="C128" i="1"/>
  <c r="O129" i="1" l="1"/>
  <c r="E142" i="1" s="1"/>
  <c r="D142" i="1" s="1"/>
  <c r="C132" i="1"/>
  <c r="O128" i="1"/>
  <c r="E140" i="1" l="1"/>
  <c r="E143" i="1" s="1"/>
  <c r="O132" i="1"/>
  <c r="D140" i="1" l="1"/>
  <c r="D143" i="1"/>
  <c r="E145" i="1" s="1"/>
  <c r="O133" i="1" s="1"/>
  <c r="E144" i="1"/>
</calcChain>
</file>

<file path=xl/sharedStrings.xml><?xml version="1.0" encoding="utf-8"?>
<sst xmlns="http://schemas.openxmlformats.org/spreadsheetml/2006/main" count="266" uniqueCount="196">
  <si>
    <t>Форма бизнес-плана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</si>
  <si>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</si>
  <si>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t>1.8.Дополнительные знания, умения, навыки, опыт в организации бизнеса</t>
  </si>
  <si>
    <r>
      <rPr>
        <b/>
        <sz val="14"/>
        <color theme="1"/>
        <rFont val="Times New Roman"/>
        <family val="1"/>
        <charset val="204"/>
      </rPr>
      <t xml:space="preserve">1.9.Потребность в обучении/повышении квалификации с обоснованием </t>
    </r>
    <r>
      <rPr>
        <sz val="14"/>
        <color theme="1"/>
        <rFont val="Times New Roman"/>
        <family val="1"/>
        <charset val="204"/>
      </rPr>
      <t>Потребности нет</t>
    </r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</si>
  <si>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</si>
  <si>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 xml:space="preserve">2.2.Цели и задачи проекта </t>
    </r>
    <r>
      <rPr>
        <sz val="14"/>
        <color theme="1"/>
        <rFont val="Times New Roman"/>
        <family val="1"/>
        <charset val="204"/>
      </rPr>
      <t>Работать в статусе самозанятого, закупить оборудование и материально-производственные запасы, проводить рекламную кампанию, получение прибыли</t>
    </r>
  </si>
  <si>
    <r>
      <rPr>
        <b/>
        <sz val="14"/>
        <color theme="1"/>
        <rFont val="Times New Roman"/>
        <family val="1"/>
        <charset val="204"/>
      </rP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Выращивание клубники, помидоров, огурцов, редиса и зелени</t>
    </r>
  </si>
  <si>
    <r>
      <rPr>
        <b/>
        <sz val="14"/>
        <color theme="1"/>
        <rFont val="Times New Roman"/>
        <family val="1"/>
        <charset val="204"/>
      </rP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Работать в статусе самозанятого</t>
    </r>
    <r>
      <rPr>
        <b/>
        <sz val="14"/>
        <color theme="1"/>
        <rFont val="Times New Roman"/>
        <family val="1"/>
        <charset val="204"/>
      </rPr>
      <t xml:space="preserve">, </t>
    </r>
    <r>
      <rPr>
        <sz val="14"/>
        <color theme="1"/>
        <rFont val="Times New Roman"/>
        <family val="1"/>
        <charset val="204"/>
      </rPr>
      <t>плательщиком налога на НПД</t>
    </r>
  </si>
  <si>
    <r>
      <rPr>
        <b/>
        <sz val="14"/>
        <color theme="1"/>
        <rFont val="Times New Roman"/>
        <family val="1"/>
        <charset val="204"/>
      </rP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Сотрудников не будет</t>
    </r>
  </si>
  <si>
    <r>
      <rPr>
        <b/>
        <sz val="14"/>
        <color theme="1"/>
        <rFont val="Times New Roman"/>
        <family val="1"/>
        <charset val="204"/>
      </rP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в стадии развития</t>
    </r>
  </si>
  <si>
    <r>
      <rPr>
        <b/>
        <sz val="14"/>
        <color theme="1"/>
        <rFont val="Times New Roman"/>
        <family val="1"/>
        <charset val="204"/>
      </rP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1-2 месяца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</si>
  <si>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</si>
  <si>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Таблица 1</t>
  </si>
  <si>
    <t>№ 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</si>
  <si>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</si>
  <si>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</si>
  <si>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</si>
  <si>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</si>
  <si>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</si>
  <si>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</si>
  <si>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</si>
  <si>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</si>
  <si>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</si>
  <si>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Теплица 3"8 м</t>
  </si>
  <si>
    <t>Поспеваево</t>
  </si>
  <si>
    <t>1.2.</t>
  </si>
  <si>
    <t>ИП Симонов</t>
  </si>
  <si>
    <t>1.3.</t>
  </si>
  <si>
    <t>1.4.</t>
  </si>
  <si>
    <t>Обогреватель масляный</t>
  </si>
  <si>
    <t>Мастер</t>
  </si>
  <si>
    <t>1.5.</t>
  </si>
  <si>
    <t>Обрызгиватель,распылитель</t>
  </si>
  <si>
    <t>1000 Мелочей</t>
  </si>
  <si>
    <t>1.6.</t>
  </si>
  <si>
    <t>Шланги</t>
  </si>
  <si>
    <t>1.7.</t>
  </si>
  <si>
    <t>МТ 48</t>
  </si>
  <si>
    <t>1.8.</t>
  </si>
  <si>
    <t>Лампа</t>
  </si>
  <si>
    <t>1.9.</t>
  </si>
  <si>
    <t>Тройник под воду</t>
  </si>
  <si>
    <t>2.</t>
  </si>
  <si>
    <t>Материально-производственные запасы</t>
  </si>
  <si>
    <t>2.1.</t>
  </si>
  <si>
    <t>Огурцы семена</t>
  </si>
  <si>
    <t>Наш сад</t>
  </si>
  <si>
    <t>2.2.</t>
  </si>
  <si>
    <t>2.3.</t>
  </si>
  <si>
    <t>Клубника рассада</t>
  </si>
  <si>
    <t>Наш сад, СЗ Яхьяеыва</t>
  </si>
  <si>
    <t>2.4.</t>
  </si>
  <si>
    <t>2.5.</t>
  </si>
  <si>
    <t>Лук</t>
  </si>
  <si>
    <t>2.6.</t>
  </si>
  <si>
    <t>Стаканчики для рассады</t>
  </si>
  <si>
    <t>2.7.</t>
  </si>
  <si>
    <t>Земля</t>
  </si>
  <si>
    <t>Мастер, Доброцентр</t>
  </si>
  <si>
    <t>3.</t>
  </si>
  <si>
    <t>Имущественные обязательства (аренда (до 15% назначаемой выплаты)</t>
  </si>
  <si>
    <t>3.1.</t>
  </si>
  <si>
    <t>3.2.</t>
  </si>
  <si>
    <t>…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</si>
  <si>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</si>
  <si>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</si>
  <si>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</si>
  <si>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</si>
  <si>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</si>
  <si>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</si>
  <si>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</si>
  <si>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</si>
  <si>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</si>
  <si>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</si>
  <si>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</si>
  <si>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</si>
  <si>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7.</t>
  </si>
  <si>
    <t>ИТОГО</t>
  </si>
  <si>
    <t>8.</t>
  </si>
  <si>
    <r>
      <rPr>
        <b/>
        <sz val="14"/>
        <color theme="1"/>
        <rFont val="Times New Roman"/>
        <family val="1"/>
        <charset val="204"/>
      </rP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</si>
  <si>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rPr>
        <b/>
        <sz val="14"/>
        <color theme="1"/>
        <rFont val="Times New Roman"/>
        <family val="1"/>
        <charset val="204"/>
      </rP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</t>
    </r>
    <r>
      <rPr>
        <sz val="14"/>
        <color theme="1"/>
        <rFont val="Times New Roman"/>
        <family val="1"/>
        <charset val="204"/>
      </rPr>
      <t>Жители Липецка и Липецкой области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с 16 лет</t>
    </r>
  </si>
  <si>
    <r>
      <rPr>
        <b/>
        <sz val="14"/>
        <color theme="1"/>
        <rFont val="Times New Roman"/>
        <family val="1"/>
        <charset val="204"/>
      </rPr>
      <t>3.2. Местоположение целевой аудитории (субъект РФ, населенный пункт)</t>
    </r>
    <r>
      <rPr>
        <sz val="14"/>
        <color theme="1"/>
        <rFont val="Times New Roman"/>
        <family val="1"/>
        <charset val="204"/>
      </rPr>
      <t xml:space="preserve"> Липецк, Липецкая область</t>
    </r>
  </si>
  <si>
    <r>
      <rPr>
        <b/>
        <sz val="14"/>
        <color theme="1"/>
        <rFont val="Times New Roman"/>
        <family val="1"/>
        <charset val="204"/>
      </rP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Конкуренты </t>
    </r>
    <r>
      <rPr>
        <sz val="14"/>
        <color theme="1"/>
        <rFont val="Times New Roman"/>
        <family val="1"/>
        <charset val="204"/>
      </rPr>
      <t>соседи по местожительству, у которых есть теплицы</t>
    </r>
  </si>
  <si>
    <r>
      <rPr>
        <b/>
        <sz val="14"/>
        <color theme="1"/>
        <rFont val="Times New Roman"/>
        <family val="1"/>
        <charset val="204"/>
      </rP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>Привлекательная ценовая политика, хорошие и проверенные сорта с/х продукции</t>
    </r>
  </si>
  <si>
    <r>
      <rPr>
        <b/>
        <sz val="14"/>
        <color theme="1"/>
        <rFont val="Times New Roman"/>
        <family val="1"/>
        <charset val="204"/>
      </rP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</si>
  <si>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rPr>
        <b/>
        <sz val="14"/>
        <color theme="1"/>
        <rFont val="Times New Roman"/>
        <family val="1"/>
        <charset val="204"/>
      </rP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  <r>
      <rPr>
        <sz val="14"/>
        <color theme="1"/>
        <rFont val="Times New Roman"/>
        <family val="1"/>
        <charset val="204"/>
      </rPr>
      <t xml:space="preserve"> Липецк- торговля оптом и в розницу, дововоров нет</t>
    </r>
  </si>
  <si>
    <r>
      <rPr>
        <b/>
        <sz val="14"/>
        <color theme="1"/>
        <rFont val="Times New Roman"/>
        <family val="1"/>
        <charset val="204"/>
      </rP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Группа в Вотсапе, соседи, "сарафанное радио"</t>
    </r>
  </si>
  <si>
    <r>
      <rPr>
        <b/>
        <sz val="14"/>
        <color theme="1"/>
        <rFont val="Times New Roman"/>
        <family val="1"/>
        <charset val="204"/>
      </rP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</si>
  <si>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t>Таблица 3</t>
  </si>
  <si>
    <t>№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</si>
  <si>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</si>
  <si>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</si>
  <si>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</si>
  <si>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</si>
  <si>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</si>
  <si>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</si>
  <si>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</si>
  <si>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п/п</t>
  </si>
  <si>
    <t>продажа клубники</t>
  </si>
  <si>
    <t>кг</t>
  </si>
  <si>
    <t>продажа огурцов</t>
  </si>
  <si>
    <t>продажа помидоров</t>
  </si>
  <si>
    <t>продажа редиса</t>
  </si>
  <si>
    <t>пучек</t>
  </si>
  <si>
    <t>лук зелень</t>
  </si>
  <si>
    <t>ИТОГО В МЕСЯЦ</t>
  </si>
  <si>
    <r>
      <rPr>
        <b/>
        <sz val="14"/>
        <color theme="1"/>
        <rFont val="Times New Roman"/>
        <family val="1"/>
        <charset val="204"/>
      </rP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</si>
  <si>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</si>
  <si>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</si>
  <si>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</si>
  <si>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</si>
  <si>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</si>
  <si>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</si>
  <si>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</si>
  <si>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</si>
  <si>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Заработная плата персонала с фиксированными страховыми взносами</t>
  </si>
  <si>
    <t>Налоги</t>
  </si>
  <si>
    <r>
      <rPr>
        <b/>
        <sz val="14"/>
        <color theme="1"/>
        <rFont val="Times New Roman"/>
        <family val="1"/>
        <charset val="204"/>
      </rP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</si>
  <si>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</si>
  <si>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</si>
  <si>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</si>
  <si>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</si>
  <si>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</si>
  <si>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</si>
  <si>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</si>
  <si>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</si>
  <si>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</si>
  <si>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</si>
  <si>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</si>
  <si>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</si>
  <si>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</si>
  <si>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</si>
  <si>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</si>
  <si>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</si>
  <si>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</si>
  <si>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</si>
  <si>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Расходы, руб., в том числе: (перечисление расходов)</t>
  </si>
  <si>
    <t>Расходные материалы</t>
  </si>
  <si>
    <t>Расходы (иные)</t>
  </si>
  <si>
    <t>Прибыль/ убыток, руб.</t>
  </si>
  <si>
    <t>Налоги, руб.</t>
  </si>
  <si>
    <t>Социальное страхование ИП</t>
  </si>
  <si>
    <t>Налог на прибыль (НПД, патент, УСН)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</si>
  <si>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</si>
  <si>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</si>
  <si>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</si>
  <si>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</si>
  <si>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</si>
  <si>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месяц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</si>
  <si>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</si>
  <si>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</si>
  <si>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</si>
  <si>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</si>
  <si>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</si>
  <si>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</si>
  <si>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</si>
  <si>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</si>
  <si>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Х</t>
  </si>
  <si>
    <t>Рентабельность чистой прибыли</t>
  </si>
  <si>
    <t>%</t>
  </si>
  <si>
    <t>5.3.Источники финансирования бизнес-плана</t>
  </si>
  <si>
    <t>Таблица 7</t>
  </si>
  <si>
    <t>Источник финансирования</t>
  </si>
  <si>
    <t>Доля от общей суммы затрат (%)</t>
  </si>
  <si>
    <t>(руб.)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</si>
  <si>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</si>
  <si>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</si>
  <si>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</si>
  <si>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r>
      <rPr>
        <b/>
        <sz val="14"/>
        <color theme="1"/>
        <rFont val="Times New Roman"/>
        <family val="1"/>
        <charset val="204"/>
      </rP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</si>
  <si>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t>Таблица 8</t>
  </si>
  <si>
    <t xml:space="preserve">№ п/п </t>
  </si>
  <si>
    <t>Наиболее вероятные риски</t>
  </si>
  <si>
    <t>Меры по предотвращению рисков</t>
  </si>
  <si>
    <t>конкурентность</t>
  </si>
  <si>
    <t>снижение цены,  хорошие сорта</t>
  </si>
  <si>
    <t>дожди</t>
  </si>
  <si>
    <t>теплицы, правильный уход</t>
  </si>
  <si>
    <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</t>
    </r>
  </si>
  <si>
    <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</si>
  <si>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t>1.3.Место жительства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</si>
  <si>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1.4.E-mail, телефон    </t>
  </si>
  <si>
    <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</si>
  <si>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</si>
  <si>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t>2.7.Имеющееся оборудование/товары/сырье/имущество для бизнеса 1</t>
    </r>
    <r>
      <rPr>
        <sz val="14"/>
        <color theme="1"/>
        <rFont val="Times New Roman"/>
        <family val="1"/>
        <charset val="204"/>
      </rPr>
      <t>теплица</t>
    </r>
  </si>
  <si>
    <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20 лет работы на земле</t>
    </r>
  </si>
  <si>
    <r>
      <t>2.9.Опыт и достижения в планируемой деятельности 2</t>
    </r>
    <r>
      <rPr>
        <sz val="14"/>
        <color theme="1"/>
        <rFont val="Times New Roman"/>
        <family val="1"/>
        <charset val="204"/>
      </rPr>
      <t>0 лет опыта работы с землей</t>
    </r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</si>
  <si>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</si>
  <si>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t>Сетка для огурцов (м)</t>
  </si>
  <si>
    <t>Доски (40) в куб.</t>
  </si>
  <si>
    <t>Доски (25)в куб.</t>
  </si>
  <si>
    <t>Редиска семена (пач.)</t>
  </si>
  <si>
    <t>Помидоры семена (пач.)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</si>
  <si>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 xml:space="preserve">  8 месяце</t>
    </r>
    <r>
      <rPr>
        <b/>
        <sz val="14"/>
        <color theme="1"/>
        <rFont val="Times New Roman"/>
        <family val="1"/>
        <charset val="204"/>
      </rPr>
      <t>в</t>
    </r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</si>
  <si>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Выращивание клубники, помидоров, огурцов, редиса и зелени</t>
    </r>
  </si>
  <si>
    <r>
      <t xml:space="preserve">2.5.Планируемый график работы (дней в неделю), в том числе с указанием часов в неделю </t>
    </r>
    <r>
      <rPr>
        <sz val="14"/>
        <color theme="1"/>
        <rFont val="Times New Roman"/>
        <family val="1"/>
        <charset val="204"/>
      </rPr>
      <t>7 дней в неделю, 21 час в неделю</t>
    </r>
    <r>
      <rPr>
        <b/>
        <sz val="14"/>
        <color theme="1"/>
        <rFont val="Times New Roman"/>
        <family val="1"/>
        <charset val="204"/>
      </rPr>
      <t xml:space="preserve">. </t>
    </r>
    <r>
      <rPr>
        <sz val="14"/>
        <color theme="1"/>
        <rFont val="Times New Roman"/>
        <family val="1"/>
        <charset val="204"/>
      </rPr>
      <t>Частичная занятость.</t>
    </r>
  </si>
  <si>
    <r>
      <t xml:space="preserve">2.6.Адрес места ведения бизнеса, площадь, стоимость аренды (периодичность уплаты) или право собственности </t>
    </r>
    <r>
      <rPr>
        <sz val="14"/>
        <color theme="1"/>
        <rFont val="Times New Roman"/>
        <family val="1"/>
        <charset val="204"/>
      </rPr>
      <t>Земельный участок в собственности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</si>
</sst>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3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6" fontId="8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top" wrapText="1"/>
    </xf>
    <xf numFmtId="0" fontId="3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indent="8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4"/>
    </xf>
    <xf numFmtId="0" fontId="6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9" fontId="8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9" fontId="8" fillId="2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3"/>
  <sheetViews>
    <sheetView tabSelected="1" topLeftCell="A10" zoomScale="75" zoomScaleNormal="75" workbookViewId="0">
      <selection activeCell="L17" sqref="L17"/>
    </sheetView>
  </sheetViews>
  <sheetFormatPr defaultColWidth="8.7109375" defaultRowHeight="15" x14ac:dyDescent="0.25"/>
  <cols>
    <col min="1" max="1" width="6" customWidth="1"/>
    <col min="2" max="2" width="20.7109375" customWidth="1"/>
    <col min="3" max="3" width="19.42578125" customWidth="1"/>
    <col min="4" max="4" width="13.5703125" customWidth="1"/>
    <col min="5" max="5" width="14.28515625" customWidth="1"/>
    <col min="6" max="6" width="20.28515625" customWidth="1"/>
    <col min="7" max="7" width="15.7109375" customWidth="1"/>
    <col min="8" max="8" width="20.85546875" customWidth="1"/>
    <col min="10" max="10" width="11.140625" customWidth="1"/>
    <col min="15" max="15" width="11.28515625" customWidth="1"/>
  </cols>
  <sheetData>
    <row r="1" spans="1:7" ht="18.75" x14ac:dyDescent="0.25">
      <c r="A1" s="58" t="s">
        <v>0</v>
      </c>
      <c r="B1" s="58"/>
      <c r="C1" s="58"/>
      <c r="D1" s="58"/>
      <c r="E1" s="58"/>
      <c r="F1" s="58"/>
      <c r="G1" s="58"/>
    </row>
    <row r="2" spans="1:7" ht="18.75" customHeight="1" x14ac:dyDescent="0.3">
      <c r="A2" s="57" t="s">
        <v>1</v>
      </c>
      <c r="B2" s="57"/>
      <c r="C2" s="57"/>
      <c r="D2" s="57"/>
      <c r="E2" s="57"/>
      <c r="F2" s="57"/>
      <c r="G2" s="57"/>
    </row>
    <row r="3" spans="1:7" ht="19.5" customHeight="1" x14ac:dyDescent="0.3">
      <c r="A3" s="57" t="s">
        <v>177</v>
      </c>
      <c r="B3" s="57"/>
      <c r="C3" s="57"/>
      <c r="D3" s="57"/>
      <c r="E3" s="57"/>
      <c r="F3" s="57"/>
      <c r="G3" s="57"/>
    </row>
    <row r="4" spans="1:7" ht="18.75" customHeight="1" x14ac:dyDescent="0.3">
      <c r="A4" s="57" t="s">
        <v>178</v>
      </c>
      <c r="B4" s="57"/>
      <c r="C4" s="57"/>
      <c r="D4" s="57"/>
      <c r="E4" s="57"/>
      <c r="F4" s="57"/>
      <c r="G4" s="57"/>
    </row>
    <row r="5" spans="1:7" ht="21" customHeight="1" x14ac:dyDescent="0.3">
      <c r="A5" s="57" t="s">
        <v>179</v>
      </c>
      <c r="B5" s="57"/>
      <c r="C5" s="57"/>
      <c r="D5" s="57"/>
      <c r="E5" s="57"/>
      <c r="F5" s="57"/>
      <c r="G5" s="57"/>
    </row>
    <row r="6" spans="1:7" s="2" customFormat="1" ht="18.75" customHeight="1" x14ac:dyDescent="0.3">
      <c r="A6" s="57" t="s">
        <v>180</v>
      </c>
      <c r="B6" s="57"/>
      <c r="C6" s="57"/>
      <c r="D6" s="57"/>
      <c r="E6" s="57"/>
      <c r="F6" s="57"/>
      <c r="G6" s="57"/>
    </row>
    <row r="7" spans="1:7" ht="22.5" customHeight="1" x14ac:dyDescent="0.3">
      <c r="A7" s="57" t="s">
        <v>181</v>
      </c>
      <c r="B7" s="57"/>
      <c r="C7" s="57"/>
      <c r="D7" s="57"/>
      <c r="E7" s="57"/>
      <c r="F7" s="57"/>
      <c r="G7" s="57"/>
    </row>
    <row r="8" spans="1:7" ht="41.25" customHeight="1" x14ac:dyDescent="0.3">
      <c r="A8" s="57" t="s">
        <v>182</v>
      </c>
      <c r="B8" s="57"/>
      <c r="C8" s="57"/>
      <c r="D8" s="57"/>
      <c r="E8" s="57"/>
      <c r="F8" s="57"/>
      <c r="G8" s="57"/>
    </row>
    <row r="9" spans="1:7" ht="41.25" customHeight="1" x14ac:dyDescent="0.3">
      <c r="A9" s="57" t="s">
        <v>184</v>
      </c>
      <c r="B9" s="57"/>
      <c r="C9" s="57"/>
      <c r="D9" s="57"/>
      <c r="E9" s="57"/>
      <c r="F9" s="57"/>
      <c r="G9" s="57"/>
    </row>
    <row r="10" spans="1:7" ht="21.75" customHeight="1" x14ac:dyDescent="0.3">
      <c r="A10" s="57" t="s">
        <v>2</v>
      </c>
      <c r="B10" s="57"/>
      <c r="C10" s="57"/>
      <c r="D10" s="57"/>
      <c r="E10" s="57"/>
      <c r="F10" s="57"/>
      <c r="G10" s="57"/>
    </row>
    <row r="11" spans="1:7" ht="36.75" customHeight="1" x14ac:dyDescent="0.3">
      <c r="A11" s="57" t="s">
        <v>3</v>
      </c>
      <c r="B11" s="57"/>
      <c r="C11" s="57"/>
      <c r="D11" s="57"/>
      <c r="E11" s="57"/>
      <c r="F11" s="57"/>
      <c r="G11" s="57"/>
    </row>
    <row r="12" spans="1:7" ht="18.75" customHeight="1" x14ac:dyDescent="0.3">
      <c r="A12" s="57" t="s">
        <v>4</v>
      </c>
      <c r="B12" s="57"/>
      <c r="C12" s="57"/>
      <c r="D12" s="57"/>
      <c r="E12" s="57"/>
      <c r="F12" s="57"/>
      <c r="G12" s="57"/>
    </row>
    <row r="13" spans="1:7" ht="21" customHeight="1" x14ac:dyDescent="0.3">
      <c r="A13" s="57" t="s">
        <v>193</v>
      </c>
      <c r="B13" s="57"/>
      <c r="C13" s="57"/>
      <c r="D13" s="57"/>
      <c r="E13" s="57"/>
      <c r="F13" s="57"/>
      <c r="G13" s="57"/>
    </row>
    <row r="14" spans="1:7" ht="57.75" customHeight="1" x14ac:dyDescent="0.3">
      <c r="A14" s="57" t="s">
        <v>5</v>
      </c>
      <c r="B14" s="57"/>
      <c r="C14" s="57"/>
      <c r="D14" s="57"/>
      <c r="E14" s="57"/>
      <c r="F14" s="57"/>
      <c r="G14" s="57"/>
    </row>
    <row r="15" spans="1:7" ht="37.5" customHeight="1" x14ac:dyDescent="0.3">
      <c r="A15" s="57" t="s">
        <v>6</v>
      </c>
      <c r="B15" s="57"/>
      <c r="C15" s="57"/>
      <c r="D15" s="57"/>
      <c r="E15" s="57"/>
      <c r="F15" s="57"/>
      <c r="G15" s="57"/>
    </row>
    <row r="16" spans="1:7" ht="37.5" customHeight="1" x14ac:dyDescent="0.3">
      <c r="A16" s="57" t="s">
        <v>7</v>
      </c>
      <c r="B16" s="57"/>
      <c r="C16" s="57"/>
      <c r="D16" s="57"/>
      <c r="E16" s="57"/>
      <c r="F16" s="57"/>
      <c r="G16" s="57"/>
    </row>
    <row r="17" spans="1:7" ht="43.5" customHeight="1" x14ac:dyDescent="0.3">
      <c r="A17" s="57" t="s">
        <v>194</v>
      </c>
      <c r="B17" s="57"/>
      <c r="C17" s="57"/>
      <c r="D17" s="57"/>
      <c r="E17" s="57"/>
      <c r="F17" s="57"/>
      <c r="G17" s="57"/>
    </row>
    <row r="18" spans="1:7" ht="57.75" customHeight="1" x14ac:dyDescent="0.3">
      <c r="A18" s="57" t="s">
        <v>195</v>
      </c>
      <c r="B18" s="57"/>
      <c r="C18" s="57"/>
      <c r="D18" s="57"/>
      <c r="E18" s="57"/>
      <c r="F18" s="57"/>
      <c r="G18" s="57"/>
    </row>
    <row r="19" spans="1:7" ht="24.75" customHeight="1" x14ac:dyDescent="0.3">
      <c r="A19" s="57" t="s">
        <v>183</v>
      </c>
      <c r="B19" s="57"/>
      <c r="C19" s="57"/>
      <c r="D19" s="57"/>
      <c r="E19" s="57"/>
      <c r="F19" s="57"/>
      <c r="G19" s="57"/>
    </row>
    <row r="20" spans="1:7" ht="42.75" customHeight="1" x14ac:dyDescent="0.3">
      <c r="A20" s="57" t="s">
        <v>8</v>
      </c>
      <c r="B20" s="57"/>
      <c r="C20" s="57"/>
      <c r="D20" s="57"/>
      <c r="E20" s="57"/>
      <c r="F20" s="57"/>
      <c r="G20" s="57"/>
    </row>
    <row r="21" spans="1:7" ht="24" customHeight="1" x14ac:dyDescent="0.3">
      <c r="A21" s="57" t="s">
        <v>185</v>
      </c>
      <c r="B21" s="57"/>
      <c r="C21" s="57"/>
      <c r="D21" s="57"/>
      <c r="E21" s="57"/>
      <c r="F21" s="57"/>
      <c r="G21" s="57"/>
    </row>
    <row r="22" spans="1:7" ht="21" customHeight="1" x14ac:dyDescent="0.3">
      <c r="A22" s="57" t="s">
        <v>9</v>
      </c>
      <c r="B22" s="57"/>
      <c r="C22" s="57"/>
      <c r="D22" s="57"/>
      <c r="E22" s="57"/>
      <c r="F22" s="57"/>
      <c r="G22" s="57"/>
    </row>
    <row r="23" spans="1:7" ht="18.75" customHeight="1" x14ac:dyDescent="0.3">
      <c r="A23" s="57" t="s">
        <v>186</v>
      </c>
      <c r="B23" s="57"/>
      <c r="C23" s="57"/>
      <c r="D23" s="57"/>
      <c r="E23" s="57"/>
      <c r="F23" s="57"/>
      <c r="G23" s="57"/>
    </row>
    <row r="24" spans="1:7" ht="21.75" customHeight="1" x14ac:dyDescent="0.3">
      <c r="A24" s="57" t="s">
        <v>10</v>
      </c>
      <c r="B24" s="57"/>
      <c r="C24" s="57"/>
      <c r="D24" s="57"/>
      <c r="E24" s="57"/>
      <c r="F24" s="57"/>
      <c r="G24" s="57"/>
    </row>
    <row r="25" spans="1:7" ht="19.5" customHeight="1" x14ac:dyDescent="0.3">
      <c r="A25" s="57" t="s">
        <v>192</v>
      </c>
      <c r="B25" s="57"/>
      <c r="C25" s="57"/>
      <c r="D25" s="57"/>
      <c r="E25" s="57"/>
      <c r="F25" s="57"/>
      <c r="G25" s="57"/>
    </row>
    <row r="26" spans="1:7" ht="42" customHeight="1" x14ac:dyDescent="0.3">
      <c r="A26" s="57" t="s">
        <v>11</v>
      </c>
      <c r="B26" s="57"/>
      <c r="C26" s="57"/>
      <c r="D26" s="57"/>
      <c r="E26" s="57"/>
      <c r="F26" s="57"/>
      <c r="G26" s="57"/>
    </row>
    <row r="27" spans="1:7" ht="18.75" x14ac:dyDescent="0.25">
      <c r="A27" s="50" t="s">
        <v>12</v>
      </c>
      <c r="B27" s="50"/>
      <c r="C27" s="50"/>
      <c r="D27" s="50"/>
      <c r="E27" s="50"/>
      <c r="F27" s="50"/>
      <c r="G27" s="50"/>
    </row>
    <row r="28" spans="1:7" ht="63" customHeight="1" x14ac:dyDescent="0.25">
      <c r="A28" s="3" t="s">
        <v>13</v>
      </c>
      <c r="B28" s="3" t="s">
        <v>14</v>
      </c>
      <c r="C28" s="3" t="s">
        <v>15</v>
      </c>
      <c r="D28" s="3" t="s">
        <v>16</v>
      </c>
      <c r="E28" s="3" t="s">
        <v>17</v>
      </c>
      <c r="F28" s="3" t="s">
        <v>18</v>
      </c>
      <c r="G28" s="3" t="s">
        <v>19</v>
      </c>
    </row>
    <row r="29" spans="1:7" ht="31.5" x14ac:dyDescent="0.25">
      <c r="A29" s="1" t="s">
        <v>20</v>
      </c>
      <c r="B29" s="1" t="s">
        <v>21</v>
      </c>
      <c r="C29" s="4"/>
      <c r="D29" s="4"/>
      <c r="E29" s="4"/>
      <c r="F29" s="33">
        <v>177700</v>
      </c>
      <c r="G29" s="5"/>
    </row>
    <row r="30" spans="1:7" ht="15.75" x14ac:dyDescent="0.25">
      <c r="A30" s="6" t="s">
        <v>22</v>
      </c>
      <c r="B30" s="7" t="s">
        <v>23</v>
      </c>
      <c r="C30" s="8"/>
      <c r="D30" s="9">
        <v>1</v>
      </c>
      <c r="E30" s="9">
        <v>55000</v>
      </c>
      <c r="F30" s="33">
        <f>D30*E30</f>
        <v>55000</v>
      </c>
      <c r="G30" s="10" t="s">
        <v>24</v>
      </c>
    </row>
    <row r="31" spans="1:7" ht="15.75" x14ac:dyDescent="0.25">
      <c r="A31" s="11" t="s">
        <v>25</v>
      </c>
      <c r="B31" s="7" t="s">
        <v>188</v>
      </c>
      <c r="C31" s="8"/>
      <c r="D31" s="9">
        <v>2</v>
      </c>
      <c r="E31" s="9">
        <v>22000</v>
      </c>
      <c r="F31" s="33">
        <f t="shared" ref="F31:F38" si="0">D31*E31</f>
        <v>44000</v>
      </c>
      <c r="G31" s="9" t="s">
        <v>26</v>
      </c>
    </row>
    <row r="32" spans="1:7" ht="15.75" x14ac:dyDescent="0.25">
      <c r="A32" s="6" t="s">
        <v>27</v>
      </c>
      <c r="B32" s="7" t="s">
        <v>189</v>
      </c>
      <c r="C32" s="8"/>
      <c r="D32" s="9">
        <v>2</v>
      </c>
      <c r="E32" s="9">
        <v>22000</v>
      </c>
      <c r="F32" s="33">
        <f t="shared" si="0"/>
        <v>44000</v>
      </c>
      <c r="G32" s="9" t="s">
        <v>26</v>
      </c>
    </row>
    <row r="33" spans="1:7" ht="31.5" x14ac:dyDescent="0.25">
      <c r="A33" s="12" t="s">
        <v>28</v>
      </c>
      <c r="B33" s="7" t="s">
        <v>29</v>
      </c>
      <c r="C33" s="8"/>
      <c r="D33" s="9">
        <v>6</v>
      </c>
      <c r="E33" s="9">
        <v>2500</v>
      </c>
      <c r="F33" s="33">
        <f t="shared" si="0"/>
        <v>15000</v>
      </c>
      <c r="G33" s="9" t="s">
        <v>30</v>
      </c>
    </row>
    <row r="34" spans="1:7" ht="36.75" customHeight="1" x14ac:dyDescent="0.25">
      <c r="A34" s="12" t="s">
        <v>31</v>
      </c>
      <c r="B34" s="7" t="s">
        <v>32</v>
      </c>
      <c r="C34" s="8"/>
      <c r="D34" s="9">
        <v>1</v>
      </c>
      <c r="E34" s="9">
        <v>4000</v>
      </c>
      <c r="F34" s="33">
        <f t="shared" si="0"/>
        <v>4000</v>
      </c>
      <c r="G34" s="9" t="s">
        <v>33</v>
      </c>
    </row>
    <row r="35" spans="1:7" ht="36.75" customHeight="1" x14ac:dyDescent="0.25">
      <c r="A35" s="12" t="s">
        <v>34</v>
      </c>
      <c r="B35" s="7" t="s">
        <v>35</v>
      </c>
      <c r="C35" s="8"/>
      <c r="D35" s="9">
        <v>50</v>
      </c>
      <c r="E35" s="9">
        <v>110</v>
      </c>
      <c r="F35" s="33">
        <f t="shared" si="0"/>
        <v>5500</v>
      </c>
      <c r="G35" s="9" t="s">
        <v>33</v>
      </c>
    </row>
    <row r="36" spans="1:7" ht="36.75" customHeight="1" x14ac:dyDescent="0.25">
      <c r="A36" s="12" t="s">
        <v>36</v>
      </c>
      <c r="B36" s="7" t="s">
        <v>187</v>
      </c>
      <c r="C36" s="8"/>
      <c r="D36" s="9">
        <v>20</v>
      </c>
      <c r="E36" s="9">
        <v>98</v>
      </c>
      <c r="F36" s="33">
        <f t="shared" si="0"/>
        <v>1960</v>
      </c>
      <c r="G36" s="9" t="s">
        <v>37</v>
      </c>
    </row>
    <row r="37" spans="1:7" ht="36.75" customHeight="1" x14ac:dyDescent="0.25">
      <c r="A37" s="12" t="s">
        <v>38</v>
      </c>
      <c r="B37" s="7" t="s">
        <v>39</v>
      </c>
      <c r="C37" s="8"/>
      <c r="D37" s="9">
        <v>10</v>
      </c>
      <c r="E37" s="9">
        <v>800</v>
      </c>
      <c r="F37" s="33">
        <f t="shared" si="0"/>
        <v>8000</v>
      </c>
      <c r="G37" s="9" t="s">
        <v>33</v>
      </c>
    </row>
    <row r="38" spans="1:7" ht="36.75" customHeight="1" x14ac:dyDescent="0.25">
      <c r="A38" s="12" t="s">
        <v>40</v>
      </c>
      <c r="B38" s="7" t="s">
        <v>41</v>
      </c>
      <c r="C38" s="8"/>
      <c r="D38" s="9">
        <v>30</v>
      </c>
      <c r="E38" s="9">
        <v>8</v>
      </c>
      <c r="F38" s="33">
        <f t="shared" si="0"/>
        <v>240</v>
      </c>
      <c r="G38" s="9" t="s">
        <v>33</v>
      </c>
    </row>
    <row r="39" spans="1:7" ht="47.25" x14ac:dyDescent="0.25">
      <c r="A39" s="6" t="s">
        <v>42</v>
      </c>
      <c r="B39" s="13" t="s">
        <v>43</v>
      </c>
      <c r="C39" s="14"/>
      <c r="D39" s="14"/>
      <c r="E39" s="14"/>
      <c r="F39" s="33">
        <v>22300</v>
      </c>
      <c r="G39" s="14"/>
    </row>
    <row r="40" spans="1:7" ht="15.75" x14ac:dyDescent="0.25">
      <c r="A40" s="6" t="s">
        <v>44</v>
      </c>
      <c r="B40" s="13" t="s">
        <v>45</v>
      </c>
      <c r="C40" s="14"/>
      <c r="D40" s="9">
        <v>10</v>
      </c>
      <c r="E40" s="9">
        <v>50</v>
      </c>
      <c r="F40" s="33">
        <f>D40*E40</f>
        <v>500</v>
      </c>
      <c r="G40" s="9" t="s">
        <v>46</v>
      </c>
    </row>
    <row r="41" spans="1:7" ht="31.5" x14ac:dyDescent="0.25">
      <c r="A41" s="6" t="s">
        <v>47</v>
      </c>
      <c r="B41" s="13" t="s">
        <v>191</v>
      </c>
      <c r="C41" s="14"/>
      <c r="D41" s="9">
        <v>10</v>
      </c>
      <c r="E41" s="9">
        <v>50</v>
      </c>
      <c r="F41" s="33">
        <f t="shared" ref="F41:F46" si="1">D41*E41</f>
        <v>500</v>
      </c>
      <c r="G41" s="9" t="s">
        <v>46</v>
      </c>
    </row>
    <row r="42" spans="1:7" ht="31.5" x14ac:dyDescent="0.25">
      <c r="A42" s="12" t="s">
        <v>48</v>
      </c>
      <c r="B42" s="13" t="s">
        <v>49</v>
      </c>
      <c r="C42" s="14"/>
      <c r="D42" s="9">
        <v>100</v>
      </c>
      <c r="E42" s="9">
        <v>100</v>
      </c>
      <c r="F42" s="33">
        <f t="shared" si="1"/>
        <v>10000</v>
      </c>
      <c r="G42" s="9" t="s">
        <v>50</v>
      </c>
    </row>
    <row r="43" spans="1:7" ht="31.5" x14ac:dyDescent="0.25">
      <c r="A43" s="6" t="s">
        <v>51</v>
      </c>
      <c r="B43" s="13" t="s">
        <v>190</v>
      </c>
      <c r="C43" s="14"/>
      <c r="D43" s="9">
        <v>10</v>
      </c>
      <c r="E43" s="9">
        <v>50</v>
      </c>
      <c r="F43" s="33">
        <f t="shared" si="1"/>
        <v>500</v>
      </c>
      <c r="G43" s="9" t="s">
        <v>46</v>
      </c>
    </row>
    <row r="44" spans="1:7" ht="15.75" x14ac:dyDescent="0.25">
      <c r="A44" s="6" t="s">
        <v>52</v>
      </c>
      <c r="B44" s="13" t="s">
        <v>53</v>
      </c>
      <c r="C44" s="14"/>
      <c r="D44" s="9">
        <v>3</v>
      </c>
      <c r="E44" s="9">
        <v>250</v>
      </c>
      <c r="F44" s="33">
        <f t="shared" si="1"/>
        <v>750</v>
      </c>
      <c r="G44" s="9" t="s">
        <v>46</v>
      </c>
    </row>
    <row r="45" spans="1:7" ht="31.5" x14ac:dyDescent="0.25">
      <c r="A45" s="6" t="s">
        <v>54</v>
      </c>
      <c r="B45" s="13" t="s">
        <v>55</v>
      </c>
      <c r="C45" s="14"/>
      <c r="D45" s="9">
        <v>105</v>
      </c>
      <c r="E45" s="9">
        <v>10</v>
      </c>
      <c r="F45" s="33">
        <f t="shared" si="1"/>
        <v>1050</v>
      </c>
      <c r="G45" s="9" t="s">
        <v>46</v>
      </c>
    </row>
    <row r="46" spans="1:7" ht="31.5" x14ac:dyDescent="0.25">
      <c r="A46" s="6" t="s">
        <v>56</v>
      </c>
      <c r="B46" s="13" t="s">
        <v>57</v>
      </c>
      <c r="C46" s="14"/>
      <c r="D46" s="9">
        <v>30</v>
      </c>
      <c r="E46" s="9">
        <v>300</v>
      </c>
      <c r="F46" s="33">
        <f t="shared" si="1"/>
        <v>9000</v>
      </c>
      <c r="G46" s="9" t="s">
        <v>58</v>
      </c>
    </row>
    <row r="47" spans="1:7" ht="78.75" x14ac:dyDescent="0.25">
      <c r="A47" s="6" t="s">
        <v>59</v>
      </c>
      <c r="B47" s="13" t="s">
        <v>60</v>
      </c>
      <c r="C47" s="14"/>
      <c r="D47" s="14"/>
      <c r="E47" s="14"/>
      <c r="F47" s="33">
        <f>SUM(F48:F50)</f>
        <v>0</v>
      </c>
      <c r="G47" s="14"/>
    </row>
    <row r="48" spans="1:7" ht="15.75" x14ac:dyDescent="0.25">
      <c r="A48" s="6" t="s">
        <v>61</v>
      </c>
      <c r="B48" s="15"/>
      <c r="C48" s="9"/>
      <c r="D48" s="9"/>
      <c r="E48" s="9"/>
      <c r="F48" s="33">
        <f t="shared" ref="F48:F54" si="2">D48*E48</f>
        <v>0</v>
      </c>
      <c r="G48" s="9"/>
    </row>
    <row r="49" spans="1:7" ht="15.75" x14ac:dyDescent="0.25">
      <c r="A49" s="6" t="s">
        <v>62</v>
      </c>
      <c r="B49" s="13"/>
      <c r="C49" s="14"/>
      <c r="D49" s="14"/>
      <c r="E49" s="14"/>
      <c r="F49" s="33">
        <f t="shared" si="2"/>
        <v>0</v>
      </c>
      <c r="G49" s="14"/>
    </row>
    <row r="50" spans="1:7" ht="15.75" x14ac:dyDescent="0.25">
      <c r="A50" s="6" t="s">
        <v>63</v>
      </c>
      <c r="B50" s="13"/>
      <c r="C50" s="14"/>
      <c r="D50" s="14"/>
      <c r="E50" s="14"/>
      <c r="F50" s="33">
        <f t="shared" si="2"/>
        <v>0</v>
      </c>
      <c r="G50" s="14"/>
    </row>
    <row r="51" spans="1:7" ht="409.5" x14ac:dyDescent="0.25">
      <c r="A51" s="6" t="s">
        <v>64</v>
      </c>
      <c r="B51" s="13" t="s">
        <v>65</v>
      </c>
      <c r="C51" s="14"/>
      <c r="D51" s="14"/>
      <c r="E51" s="14"/>
      <c r="F51" s="33">
        <f t="shared" si="2"/>
        <v>0</v>
      </c>
      <c r="G51" s="14"/>
    </row>
    <row r="52" spans="1:7" ht="15.75" x14ac:dyDescent="0.25">
      <c r="A52" s="6" t="s">
        <v>66</v>
      </c>
      <c r="B52" s="13"/>
      <c r="C52" s="14"/>
      <c r="D52" s="14"/>
      <c r="E52" s="14"/>
      <c r="F52" s="33">
        <f t="shared" si="2"/>
        <v>0</v>
      </c>
      <c r="G52" s="14"/>
    </row>
    <row r="53" spans="1:7" ht="15.75" x14ac:dyDescent="0.25">
      <c r="A53" s="6" t="s">
        <v>67</v>
      </c>
      <c r="B53" s="13"/>
      <c r="C53" s="14"/>
      <c r="D53" s="14"/>
      <c r="E53" s="14"/>
      <c r="F53" s="33">
        <f t="shared" si="2"/>
        <v>0</v>
      </c>
      <c r="G53" s="14"/>
    </row>
    <row r="54" spans="1:7" ht="15.75" x14ac:dyDescent="0.25">
      <c r="A54" s="6" t="s">
        <v>63</v>
      </c>
      <c r="B54" s="13"/>
      <c r="C54" s="14"/>
      <c r="D54" s="14"/>
      <c r="E54" s="14"/>
      <c r="F54" s="33">
        <f t="shared" si="2"/>
        <v>0</v>
      </c>
      <c r="G54" s="14"/>
    </row>
    <row r="55" spans="1:7" ht="283.5" x14ac:dyDescent="0.25">
      <c r="A55" s="6" t="s">
        <v>68</v>
      </c>
      <c r="B55" s="13" t="s">
        <v>69</v>
      </c>
      <c r="C55" s="14"/>
      <c r="D55" s="14"/>
      <c r="E55" s="14"/>
      <c r="F55" s="33">
        <f>SUM(F56:F58)</f>
        <v>0</v>
      </c>
      <c r="G55" s="14"/>
    </row>
    <row r="56" spans="1:7" ht="15.75" x14ac:dyDescent="0.25">
      <c r="A56" s="6" t="s">
        <v>70</v>
      </c>
      <c r="B56" s="13"/>
      <c r="C56" s="14"/>
      <c r="D56" s="14"/>
      <c r="E56" s="14"/>
      <c r="F56" s="34">
        <f>D56*E56</f>
        <v>0</v>
      </c>
      <c r="G56" s="14"/>
    </row>
    <row r="57" spans="1:7" ht="15.75" x14ac:dyDescent="0.25">
      <c r="A57" s="6" t="s">
        <v>71</v>
      </c>
      <c r="B57" s="13"/>
      <c r="C57" s="14"/>
      <c r="D57" s="14"/>
      <c r="E57" s="14"/>
      <c r="F57" s="34"/>
      <c r="G57" s="14"/>
    </row>
    <row r="58" spans="1:7" ht="15.75" x14ac:dyDescent="0.25">
      <c r="A58" s="6" t="s">
        <v>63</v>
      </c>
      <c r="B58" s="13"/>
      <c r="C58" s="14"/>
      <c r="D58" s="14"/>
      <c r="E58" s="14"/>
      <c r="F58" s="34"/>
      <c r="G58" s="14"/>
    </row>
    <row r="59" spans="1:7" ht="15.75" x14ac:dyDescent="0.25">
      <c r="A59" s="6" t="s">
        <v>72</v>
      </c>
      <c r="B59" s="13" t="s">
        <v>73</v>
      </c>
      <c r="C59" s="14"/>
      <c r="D59" s="14"/>
      <c r="E59" s="14"/>
      <c r="F59" s="34">
        <f>SUM(F60:F62)</f>
        <v>0</v>
      </c>
      <c r="G59" s="14"/>
    </row>
    <row r="60" spans="1:7" ht="15.75" x14ac:dyDescent="0.25">
      <c r="A60" s="6" t="s">
        <v>74</v>
      </c>
      <c r="B60" s="15"/>
      <c r="C60" s="14"/>
      <c r="D60" s="9"/>
      <c r="E60" s="9"/>
      <c r="F60" s="34">
        <f>E60*D60</f>
        <v>0</v>
      </c>
      <c r="G60" s="14"/>
    </row>
    <row r="61" spans="1:7" ht="15.75" x14ac:dyDescent="0.25">
      <c r="A61" s="6" t="s">
        <v>75</v>
      </c>
      <c r="B61" s="13"/>
      <c r="C61" s="14"/>
      <c r="D61" s="14"/>
      <c r="E61" s="14"/>
      <c r="F61" s="34"/>
      <c r="G61" s="14"/>
    </row>
    <row r="62" spans="1:7" ht="15.75" x14ac:dyDescent="0.25">
      <c r="A62" s="6" t="s">
        <v>63</v>
      </c>
      <c r="B62" s="13"/>
      <c r="C62" s="14"/>
      <c r="D62" s="14"/>
      <c r="E62" s="14"/>
      <c r="F62" s="34"/>
      <c r="G62" s="14"/>
    </row>
    <row r="63" spans="1:7" ht="15.75" x14ac:dyDescent="0.25">
      <c r="A63" s="6" t="s">
        <v>76</v>
      </c>
      <c r="B63" s="7" t="s">
        <v>77</v>
      </c>
      <c r="C63" s="16"/>
      <c r="D63" s="14"/>
      <c r="E63" s="14"/>
      <c r="F63" s="34">
        <v>200000</v>
      </c>
      <c r="G63" s="14"/>
    </row>
    <row r="64" spans="1:7" ht="13.5" customHeight="1" x14ac:dyDescent="0.25">
      <c r="A64" s="17"/>
    </row>
    <row r="65" spans="1:7" ht="18.75" hidden="1" x14ac:dyDescent="0.25">
      <c r="A65" s="49"/>
      <c r="B65" s="49"/>
      <c r="C65" s="49"/>
      <c r="D65" s="49"/>
      <c r="E65" s="49"/>
      <c r="F65" s="49"/>
      <c r="G65" s="49"/>
    </row>
    <row r="66" spans="1:7" hidden="1" x14ac:dyDescent="0.25"/>
    <row r="67" spans="1:7" ht="16.5" hidden="1" customHeight="1" x14ac:dyDescent="0.25"/>
    <row r="68" spans="1:7" hidden="1" x14ac:dyDescent="0.25"/>
    <row r="69" spans="1:7" hidden="1" x14ac:dyDescent="0.25"/>
    <row r="70" spans="1:7" ht="35.25" hidden="1" customHeight="1" x14ac:dyDescent="0.25"/>
    <row r="71" spans="1:7" ht="36.75" hidden="1" customHeight="1" x14ac:dyDescent="0.25"/>
    <row r="72" spans="1:7" ht="33" hidden="1" customHeight="1" x14ac:dyDescent="0.25"/>
    <row r="73" spans="1:7" hidden="1" x14ac:dyDescent="0.25"/>
    <row r="74" spans="1:7" ht="30.75" hidden="1" customHeight="1" x14ac:dyDescent="0.25"/>
    <row r="75" spans="1:7" ht="21" hidden="1" customHeight="1" x14ac:dyDescent="0.25"/>
    <row r="76" spans="1:7" ht="21" hidden="1" customHeight="1" x14ac:dyDescent="0.25"/>
    <row r="77" spans="1:7" ht="18" hidden="1" customHeight="1" x14ac:dyDescent="0.25"/>
    <row r="78" spans="1:7" hidden="1" x14ac:dyDescent="0.25"/>
    <row r="79" spans="1:7" hidden="1" x14ac:dyDescent="0.25"/>
    <row r="80" spans="1:7" ht="4.5" customHeight="1" x14ac:dyDescent="0.25">
      <c r="A80" s="18"/>
      <c r="B80" s="19"/>
      <c r="C80" s="18"/>
      <c r="D80" s="18"/>
      <c r="E80" s="18"/>
      <c r="F80" s="18"/>
      <c r="G80" s="18"/>
    </row>
    <row r="81" spans="1:8" ht="18.75" x14ac:dyDescent="0.25">
      <c r="A81" s="49" t="s">
        <v>79</v>
      </c>
      <c r="B81" s="49"/>
      <c r="C81" s="49"/>
      <c r="D81" s="49"/>
      <c r="E81" s="49"/>
      <c r="F81" s="49"/>
      <c r="G81" s="49"/>
      <c r="H81" s="20"/>
    </row>
    <row r="82" spans="1:8" ht="33" customHeight="1" x14ac:dyDescent="0.25">
      <c r="A82" s="55" t="s">
        <v>80</v>
      </c>
      <c r="B82" s="55"/>
      <c r="C82" s="55"/>
      <c r="D82" s="55"/>
      <c r="E82" s="55"/>
      <c r="F82" s="55"/>
      <c r="G82" s="55"/>
      <c r="H82" s="55"/>
    </row>
    <row r="83" spans="1:8" ht="20.25" customHeight="1" x14ac:dyDescent="0.3">
      <c r="A83" s="56" t="s">
        <v>81</v>
      </c>
      <c r="B83" s="56"/>
      <c r="C83" s="56"/>
      <c r="D83" s="56"/>
      <c r="E83" s="56"/>
      <c r="F83" s="56"/>
      <c r="G83" s="56"/>
      <c r="H83" s="56"/>
    </row>
    <row r="84" spans="1:8" ht="33" customHeight="1" x14ac:dyDescent="0.25">
      <c r="A84" s="55" t="s">
        <v>82</v>
      </c>
      <c r="B84" s="55"/>
      <c r="C84" s="55"/>
      <c r="D84" s="55"/>
      <c r="E84" s="55"/>
      <c r="F84" s="55"/>
      <c r="G84" s="55"/>
      <c r="H84" s="55"/>
    </row>
    <row r="85" spans="1:8" ht="37.5" customHeight="1" x14ac:dyDescent="0.25">
      <c r="A85" s="55" t="s">
        <v>83</v>
      </c>
      <c r="B85" s="55"/>
      <c r="C85" s="55"/>
      <c r="D85" s="55"/>
      <c r="E85" s="55"/>
      <c r="F85" s="55"/>
      <c r="G85" s="55"/>
      <c r="H85" s="55"/>
    </row>
    <row r="86" spans="1:8" ht="26.25" customHeight="1" x14ac:dyDescent="0.25">
      <c r="A86" s="55" t="s">
        <v>84</v>
      </c>
      <c r="B86" s="55"/>
      <c r="C86" s="55"/>
      <c r="D86" s="55"/>
      <c r="E86" s="55"/>
      <c r="F86" s="55"/>
      <c r="G86" s="55"/>
      <c r="H86" s="55"/>
    </row>
    <row r="87" spans="1:8" ht="35.25" customHeight="1" x14ac:dyDescent="0.25">
      <c r="A87" s="55" t="s">
        <v>85</v>
      </c>
      <c r="B87" s="55"/>
      <c r="C87" s="55"/>
      <c r="D87" s="55"/>
      <c r="E87" s="55"/>
      <c r="F87" s="55"/>
      <c r="G87" s="55"/>
      <c r="H87" s="55"/>
    </row>
    <row r="88" spans="1:8" ht="23.25" customHeight="1" x14ac:dyDescent="0.25">
      <c r="A88" s="55" t="s">
        <v>86</v>
      </c>
      <c r="B88" s="55"/>
      <c r="C88" s="55"/>
      <c r="D88" s="55"/>
      <c r="E88" s="55"/>
      <c r="F88" s="55"/>
      <c r="G88" s="55"/>
      <c r="H88" s="55"/>
    </row>
    <row r="89" spans="1:8" s="21" customFormat="1" ht="18.75" customHeight="1" x14ac:dyDescent="0.25">
      <c r="A89" s="55" t="s">
        <v>87</v>
      </c>
      <c r="B89" s="55"/>
      <c r="C89" s="55"/>
      <c r="D89" s="55"/>
      <c r="E89" s="55"/>
      <c r="F89" s="55"/>
      <c r="G89" s="55"/>
      <c r="H89" s="55"/>
    </row>
    <row r="90" spans="1:8" ht="18.75" x14ac:dyDescent="0.25">
      <c r="A90" s="50" t="s">
        <v>88</v>
      </c>
      <c r="B90" s="50"/>
      <c r="C90" s="50"/>
      <c r="D90" s="50"/>
      <c r="E90" s="50"/>
      <c r="F90" s="50"/>
      <c r="G90" s="50"/>
      <c r="H90" s="50"/>
    </row>
    <row r="91" spans="1:8" ht="62.25" customHeight="1" x14ac:dyDescent="0.25">
      <c r="A91" s="22" t="s">
        <v>89</v>
      </c>
      <c r="B91" s="54" t="s">
        <v>90</v>
      </c>
      <c r="C91" s="54" t="s">
        <v>91</v>
      </c>
      <c r="D91" s="54" t="s">
        <v>92</v>
      </c>
      <c r="E91" s="54" t="s">
        <v>93</v>
      </c>
      <c r="F91" s="54" t="s">
        <v>94</v>
      </c>
      <c r="G91" s="54" t="s">
        <v>95</v>
      </c>
      <c r="H91" s="54" t="s">
        <v>96</v>
      </c>
    </row>
    <row r="92" spans="1:8" ht="15.75" x14ac:dyDescent="0.25">
      <c r="A92" s="6" t="s">
        <v>97</v>
      </c>
      <c r="B92" s="54"/>
      <c r="C92" s="54"/>
      <c r="D92" s="54"/>
      <c r="E92" s="54"/>
      <c r="F92" s="54"/>
      <c r="G92" s="54"/>
      <c r="H92" s="54"/>
    </row>
    <row r="93" spans="1:8" ht="15.75" x14ac:dyDescent="0.25">
      <c r="A93" s="23" t="s">
        <v>20</v>
      </c>
      <c r="B93" s="7" t="s">
        <v>98</v>
      </c>
      <c r="C93" s="9" t="s">
        <v>99</v>
      </c>
      <c r="D93" s="9">
        <v>45</v>
      </c>
      <c r="E93" s="9">
        <v>350</v>
      </c>
      <c r="F93" s="35">
        <f>D93*E93</f>
        <v>15750</v>
      </c>
      <c r="G93" s="9"/>
      <c r="H93" s="35">
        <f>D93*G93</f>
        <v>0</v>
      </c>
    </row>
    <row r="94" spans="1:8" ht="21" customHeight="1" x14ac:dyDescent="0.25">
      <c r="A94" s="23" t="s">
        <v>42</v>
      </c>
      <c r="B94" s="7" t="s">
        <v>100</v>
      </c>
      <c r="C94" s="9" t="s">
        <v>99</v>
      </c>
      <c r="D94" s="9">
        <v>50</v>
      </c>
      <c r="E94" s="9">
        <v>100</v>
      </c>
      <c r="F94" s="35">
        <f>D94*E94</f>
        <v>5000</v>
      </c>
      <c r="G94" s="9"/>
      <c r="H94" s="35">
        <f>D94*G94</f>
        <v>0</v>
      </c>
    </row>
    <row r="95" spans="1:8" ht="21" customHeight="1" x14ac:dyDescent="0.25">
      <c r="A95" s="23" t="s">
        <v>59</v>
      </c>
      <c r="B95" s="7" t="s">
        <v>101</v>
      </c>
      <c r="C95" s="9" t="s">
        <v>99</v>
      </c>
      <c r="D95" s="9">
        <v>50</v>
      </c>
      <c r="E95" s="9">
        <v>150</v>
      </c>
      <c r="F95" s="35">
        <f>D95*E95</f>
        <v>7500</v>
      </c>
      <c r="G95" s="9"/>
      <c r="H95" s="35">
        <f>D95*G95</f>
        <v>0</v>
      </c>
    </row>
    <row r="96" spans="1:8" ht="15.75" x14ac:dyDescent="0.25">
      <c r="A96" s="24" t="s">
        <v>64</v>
      </c>
      <c r="B96" s="7" t="s">
        <v>102</v>
      </c>
      <c r="C96" s="9" t="s">
        <v>103</v>
      </c>
      <c r="D96" s="9">
        <v>40</v>
      </c>
      <c r="E96" s="9">
        <v>50</v>
      </c>
      <c r="F96" s="35">
        <f>D96*E96</f>
        <v>2000</v>
      </c>
      <c r="G96" s="9"/>
      <c r="H96" s="35">
        <f>D96*G96</f>
        <v>0</v>
      </c>
    </row>
    <row r="97" spans="1:8" ht="15.75" x14ac:dyDescent="0.25">
      <c r="A97" s="24" t="s">
        <v>68</v>
      </c>
      <c r="B97" s="7" t="s">
        <v>104</v>
      </c>
      <c r="C97" s="9" t="s">
        <v>99</v>
      </c>
      <c r="D97" s="9">
        <v>15</v>
      </c>
      <c r="E97" s="9">
        <v>200</v>
      </c>
      <c r="F97" s="35">
        <f>D97*E97</f>
        <v>3000</v>
      </c>
      <c r="G97" s="9"/>
      <c r="H97" s="35">
        <f>D97*G97</f>
        <v>0</v>
      </c>
    </row>
    <row r="98" spans="1:8" ht="15.75" x14ac:dyDescent="0.25">
      <c r="A98" s="24" t="s">
        <v>63</v>
      </c>
      <c r="B98" s="7" t="s">
        <v>105</v>
      </c>
      <c r="C98" s="14"/>
      <c r="D98" s="14"/>
      <c r="E98" s="14"/>
      <c r="F98" s="34">
        <f>SUM(F93:F97)</f>
        <v>33250</v>
      </c>
      <c r="G98" s="14"/>
      <c r="H98" s="34">
        <f>SUM(H93:H97)</f>
        <v>0</v>
      </c>
    </row>
    <row r="99" spans="1:8" ht="18.75" x14ac:dyDescent="0.25">
      <c r="A99" s="25"/>
    </row>
    <row r="100" spans="1:8" ht="18.75" x14ac:dyDescent="0.25">
      <c r="A100" s="49" t="s">
        <v>106</v>
      </c>
      <c r="B100" s="49"/>
      <c r="C100" s="49"/>
    </row>
    <row r="101" spans="1:8" ht="18.75" x14ac:dyDescent="0.25">
      <c r="A101" s="50" t="s">
        <v>107</v>
      </c>
      <c r="B101" s="50"/>
      <c r="C101" s="50"/>
    </row>
    <row r="102" spans="1:8" ht="15.75" customHeight="1" x14ac:dyDescent="0.25">
      <c r="A102" s="22" t="s">
        <v>89</v>
      </c>
      <c r="B102" s="54" t="s">
        <v>14</v>
      </c>
      <c r="C102" s="54" t="s">
        <v>108</v>
      </c>
    </row>
    <row r="103" spans="1:8" ht="15.75" x14ac:dyDescent="0.25">
      <c r="A103" s="6" t="s">
        <v>97</v>
      </c>
      <c r="B103" s="54"/>
      <c r="C103" s="54"/>
    </row>
    <row r="104" spans="1:8" ht="15.75" x14ac:dyDescent="0.25">
      <c r="A104" s="26" t="s">
        <v>20</v>
      </c>
      <c r="B104" s="13" t="s">
        <v>109</v>
      </c>
      <c r="C104" s="27"/>
    </row>
    <row r="105" spans="1:8" ht="31.5" x14ac:dyDescent="0.25">
      <c r="A105" s="26" t="s">
        <v>42</v>
      </c>
      <c r="B105" s="13" t="s">
        <v>110</v>
      </c>
      <c r="C105" s="27">
        <v>1000</v>
      </c>
    </row>
    <row r="106" spans="1:8" ht="31.5" x14ac:dyDescent="0.25">
      <c r="A106" s="26" t="s">
        <v>59</v>
      </c>
      <c r="B106" s="13" t="s">
        <v>111</v>
      </c>
      <c r="C106" s="27"/>
    </row>
    <row r="107" spans="1:8" ht="31.5" x14ac:dyDescent="0.25">
      <c r="A107" s="26" t="s">
        <v>64</v>
      </c>
      <c r="B107" s="13" t="s">
        <v>112</v>
      </c>
      <c r="C107" s="27">
        <v>5000</v>
      </c>
    </row>
    <row r="108" spans="1:8" ht="15.75" x14ac:dyDescent="0.25">
      <c r="A108" s="26" t="s">
        <v>68</v>
      </c>
      <c r="B108" s="13" t="s">
        <v>113</v>
      </c>
      <c r="C108" s="27"/>
    </row>
    <row r="109" spans="1:8" ht="36" customHeight="1" x14ac:dyDescent="0.25">
      <c r="A109" s="26" t="s">
        <v>72</v>
      </c>
      <c r="B109" s="13" t="s">
        <v>114</v>
      </c>
      <c r="C109" s="27"/>
    </row>
    <row r="110" spans="1:8" ht="78.75" x14ac:dyDescent="0.25">
      <c r="A110" s="26" t="s">
        <v>76</v>
      </c>
      <c r="B110" s="13" t="s">
        <v>115</v>
      </c>
      <c r="C110" s="27"/>
    </row>
    <row r="111" spans="1:8" ht="15.75" x14ac:dyDescent="0.25">
      <c r="A111" s="26" t="s">
        <v>78</v>
      </c>
      <c r="B111" s="13" t="s">
        <v>116</v>
      </c>
      <c r="C111" s="27">
        <v>1330</v>
      </c>
    </row>
    <row r="112" spans="1:8" ht="15.75" x14ac:dyDescent="0.25">
      <c r="A112" s="26" t="s">
        <v>63</v>
      </c>
      <c r="B112" s="13"/>
      <c r="C112" s="27"/>
    </row>
    <row r="113" spans="1:15" ht="15.75" x14ac:dyDescent="0.25">
      <c r="A113" s="26" t="s">
        <v>63</v>
      </c>
      <c r="B113" s="13"/>
      <c r="C113" s="27"/>
    </row>
    <row r="114" spans="1:15" ht="15.75" x14ac:dyDescent="0.25">
      <c r="A114" s="26" t="s">
        <v>63</v>
      </c>
      <c r="B114" s="13" t="s">
        <v>77</v>
      </c>
      <c r="C114" s="36">
        <f>C104+C105+C106+C107+C108+C109+C110+C111</f>
        <v>7330</v>
      </c>
    </row>
    <row r="115" spans="1:15" ht="18.75" x14ac:dyDescent="0.25">
      <c r="A115" s="17"/>
    </row>
    <row r="116" spans="1:15" ht="18.75" x14ac:dyDescent="0.25">
      <c r="A116" s="49" t="s">
        <v>117</v>
      </c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</row>
    <row r="117" spans="1:15" ht="18.75" x14ac:dyDescent="0.25">
      <c r="A117" s="49" t="s">
        <v>118</v>
      </c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</row>
    <row r="118" spans="1:15" ht="18.75" x14ac:dyDescent="0.25">
      <c r="A118" s="28" t="s">
        <v>119</v>
      </c>
    </row>
    <row r="119" spans="1:15" ht="49.5" customHeight="1" x14ac:dyDescent="0.25">
      <c r="A119" s="37" t="s">
        <v>13</v>
      </c>
      <c r="B119" s="37" t="s">
        <v>120</v>
      </c>
      <c r="C119" s="38" t="s">
        <v>121</v>
      </c>
      <c r="D119" s="38" t="s">
        <v>122</v>
      </c>
      <c r="E119" s="38" t="s">
        <v>123</v>
      </c>
      <c r="F119" s="38" t="s">
        <v>124</v>
      </c>
      <c r="G119" s="38" t="s">
        <v>125</v>
      </c>
      <c r="H119" s="38" t="s">
        <v>126</v>
      </c>
      <c r="I119" s="38" t="s">
        <v>127</v>
      </c>
      <c r="J119" s="38" t="s">
        <v>128</v>
      </c>
      <c r="K119" s="38" t="s">
        <v>129</v>
      </c>
      <c r="L119" s="38" t="s">
        <v>130</v>
      </c>
      <c r="M119" s="38" t="s">
        <v>131</v>
      </c>
      <c r="N119" s="38" t="s">
        <v>132</v>
      </c>
      <c r="O119" s="38" t="s">
        <v>77</v>
      </c>
    </row>
    <row r="120" spans="1:15" ht="31.5" x14ac:dyDescent="0.25">
      <c r="A120" s="37" t="s">
        <v>20</v>
      </c>
      <c r="B120" s="39" t="s">
        <v>133</v>
      </c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</row>
    <row r="121" spans="1:15" ht="31.5" x14ac:dyDescent="0.25">
      <c r="A121" s="40" t="s">
        <v>42</v>
      </c>
      <c r="B121" s="41" t="s">
        <v>134</v>
      </c>
      <c r="C121" s="42">
        <v>0.5</v>
      </c>
      <c r="D121" s="42">
        <v>0.7</v>
      </c>
      <c r="E121" s="42">
        <v>0.8</v>
      </c>
      <c r="F121" s="42">
        <v>0.9</v>
      </c>
      <c r="G121" s="42">
        <v>1</v>
      </c>
      <c r="H121" s="42">
        <v>1</v>
      </c>
      <c r="I121" s="42">
        <v>1</v>
      </c>
      <c r="J121" s="42">
        <v>1</v>
      </c>
      <c r="K121" s="42">
        <v>1</v>
      </c>
      <c r="L121" s="42">
        <v>1</v>
      </c>
      <c r="M121" s="42">
        <v>1</v>
      </c>
      <c r="N121" s="42">
        <v>1</v>
      </c>
      <c r="O121" s="35"/>
    </row>
    <row r="122" spans="1:15" ht="31.5" x14ac:dyDescent="0.25">
      <c r="A122" s="40" t="s">
        <v>59</v>
      </c>
      <c r="B122" s="41" t="s">
        <v>135</v>
      </c>
      <c r="C122" s="35">
        <f t="shared" ref="C122:N122" si="3">$F98*C121</f>
        <v>16625</v>
      </c>
      <c r="D122" s="35">
        <f t="shared" si="3"/>
        <v>23275</v>
      </c>
      <c r="E122" s="35">
        <f t="shared" si="3"/>
        <v>26600</v>
      </c>
      <c r="F122" s="35">
        <f t="shared" si="3"/>
        <v>29925</v>
      </c>
      <c r="G122" s="35">
        <f t="shared" si="3"/>
        <v>33250</v>
      </c>
      <c r="H122" s="35">
        <f t="shared" si="3"/>
        <v>33250</v>
      </c>
      <c r="I122" s="35">
        <f t="shared" si="3"/>
        <v>33250</v>
      </c>
      <c r="J122" s="35">
        <f t="shared" si="3"/>
        <v>33250</v>
      </c>
      <c r="K122" s="35">
        <f t="shared" si="3"/>
        <v>33250</v>
      </c>
      <c r="L122" s="35">
        <f t="shared" si="3"/>
        <v>33250</v>
      </c>
      <c r="M122" s="35">
        <f t="shared" si="3"/>
        <v>33250</v>
      </c>
      <c r="N122" s="35">
        <f t="shared" si="3"/>
        <v>33250</v>
      </c>
      <c r="O122" s="35">
        <f>SUM(C122:N122)</f>
        <v>362425</v>
      </c>
    </row>
    <row r="123" spans="1:15" ht="66.75" customHeight="1" x14ac:dyDescent="0.25">
      <c r="A123" s="40" t="s">
        <v>64</v>
      </c>
      <c r="B123" s="41" t="s">
        <v>136</v>
      </c>
      <c r="C123" s="35">
        <f t="shared" ref="C123:N123" si="4">SUM(C124:C127)</f>
        <v>6000</v>
      </c>
      <c r="D123" s="35">
        <f t="shared" si="4"/>
        <v>6000</v>
      </c>
      <c r="E123" s="35">
        <f t="shared" si="4"/>
        <v>6000</v>
      </c>
      <c r="F123" s="35">
        <f t="shared" si="4"/>
        <v>6000</v>
      </c>
      <c r="G123" s="35">
        <f t="shared" si="4"/>
        <v>6000</v>
      </c>
      <c r="H123" s="35">
        <f t="shared" si="4"/>
        <v>6000</v>
      </c>
      <c r="I123" s="35">
        <f t="shared" si="4"/>
        <v>6000</v>
      </c>
      <c r="J123" s="35">
        <f t="shared" si="4"/>
        <v>6000</v>
      </c>
      <c r="K123" s="35">
        <f t="shared" si="4"/>
        <v>6000</v>
      </c>
      <c r="L123" s="35">
        <f t="shared" si="4"/>
        <v>6000</v>
      </c>
      <c r="M123" s="35">
        <f t="shared" si="4"/>
        <v>6000</v>
      </c>
      <c r="N123" s="35">
        <f t="shared" si="4"/>
        <v>6000</v>
      </c>
      <c r="O123" s="35">
        <f>SUM(C123:N123)</f>
        <v>72000</v>
      </c>
    </row>
    <row r="124" spans="1:15" ht="31.5" x14ac:dyDescent="0.25">
      <c r="A124" s="40" t="s">
        <v>66</v>
      </c>
      <c r="B124" s="41" t="s">
        <v>137</v>
      </c>
      <c r="C124" s="35">
        <f>C121*H98</f>
        <v>0</v>
      </c>
      <c r="D124" s="35">
        <f>D121*H98</f>
        <v>0</v>
      </c>
      <c r="E124" s="35">
        <f>E121*H98</f>
        <v>0</v>
      </c>
      <c r="F124" s="35">
        <f>F121*H98</f>
        <v>0</v>
      </c>
      <c r="G124" s="35">
        <f>G121*H98</f>
        <v>0</v>
      </c>
      <c r="H124" s="35">
        <f>H121*H98</f>
        <v>0</v>
      </c>
      <c r="I124" s="35">
        <f>I121*H98</f>
        <v>0</v>
      </c>
      <c r="J124" s="35">
        <f>J121*H98</f>
        <v>0</v>
      </c>
      <c r="K124" s="35">
        <f>K121*H98</f>
        <v>0</v>
      </c>
      <c r="L124" s="35">
        <f>L121*H98</f>
        <v>0</v>
      </c>
      <c r="M124" s="35">
        <f>M121*H98</f>
        <v>0</v>
      </c>
      <c r="N124" s="35">
        <f>N121*H98</f>
        <v>0</v>
      </c>
      <c r="O124" s="35">
        <f>SUM(C124:N124)</f>
        <v>0</v>
      </c>
    </row>
    <row r="125" spans="1:15" ht="15.75" x14ac:dyDescent="0.25">
      <c r="A125" s="40" t="s">
        <v>67</v>
      </c>
      <c r="B125" s="41" t="s">
        <v>138</v>
      </c>
      <c r="C125" s="35">
        <f>SUM(C104:C110)</f>
        <v>6000</v>
      </c>
      <c r="D125" s="35">
        <f>SUM(C104:C110)</f>
        <v>6000</v>
      </c>
      <c r="E125" s="35">
        <f>SUM(C104:C110)</f>
        <v>6000</v>
      </c>
      <c r="F125" s="35">
        <f>SUM(C104:C110)</f>
        <v>6000</v>
      </c>
      <c r="G125" s="35">
        <f>SUM(C104:C110)</f>
        <v>6000</v>
      </c>
      <c r="H125" s="35">
        <f>SUM(C104:C110)</f>
        <v>6000</v>
      </c>
      <c r="I125" s="35">
        <f>SUM(C104:C110)</f>
        <v>6000</v>
      </c>
      <c r="J125" s="35">
        <f>SUM(C104:C110)</f>
        <v>6000</v>
      </c>
      <c r="K125" s="35">
        <f>SUM(C104:C110)</f>
        <v>6000</v>
      </c>
      <c r="L125" s="35">
        <f>SUM(C104:C110)</f>
        <v>6000</v>
      </c>
      <c r="M125" s="35">
        <f>SUM(C104:C110)</f>
        <v>6000</v>
      </c>
      <c r="N125" s="35">
        <f>SUM(C104:C110)</f>
        <v>6000</v>
      </c>
      <c r="O125" s="35">
        <f>SUM(C125:N125)</f>
        <v>72000</v>
      </c>
    </row>
    <row r="126" spans="1:15" ht="15.75" x14ac:dyDescent="0.25">
      <c r="A126" s="40"/>
      <c r="B126" s="41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</row>
    <row r="127" spans="1:15" ht="15.75" x14ac:dyDescent="0.25">
      <c r="A127" s="40" t="s">
        <v>63</v>
      </c>
      <c r="B127" s="41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>
        <f t="shared" ref="O127:O132" si="5">SUM(C127:N127)</f>
        <v>0</v>
      </c>
    </row>
    <row r="128" spans="1:15" ht="31.5" x14ac:dyDescent="0.25">
      <c r="A128" s="40" t="s">
        <v>68</v>
      </c>
      <c r="B128" s="41" t="s">
        <v>139</v>
      </c>
      <c r="C128" s="35">
        <f t="shared" ref="C128:N128" si="6">C122-C123</f>
        <v>10625</v>
      </c>
      <c r="D128" s="35">
        <f t="shared" si="6"/>
        <v>17275</v>
      </c>
      <c r="E128" s="35">
        <f t="shared" si="6"/>
        <v>20600</v>
      </c>
      <c r="F128" s="35">
        <f t="shared" si="6"/>
        <v>23925</v>
      </c>
      <c r="G128" s="35">
        <f t="shared" si="6"/>
        <v>27250</v>
      </c>
      <c r="H128" s="35">
        <f t="shared" si="6"/>
        <v>27250</v>
      </c>
      <c r="I128" s="35">
        <f t="shared" si="6"/>
        <v>27250</v>
      </c>
      <c r="J128" s="35">
        <f t="shared" si="6"/>
        <v>27250</v>
      </c>
      <c r="K128" s="35">
        <f t="shared" si="6"/>
        <v>27250</v>
      </c>
      <c r="L128" s="35">
        <f t="shared" si="6"/>
        <v>27250</v>
      </c>
      <c r="M128" s="35">
        <f t="shared" si="6"/>
        <v>27250</v>
      </c>
      <c r="N128" s="35">
        <f t="shared" si="6"/>
        <v>27250</v>
      </c>
      <c r="O128" s="35">
        <f t="shared" si="5"/>
        <v>290425</v>
      </c>
    </row>
    <row r="129" spans="1:15" ht="15.75" x14ac:dyDescent="0.25">
      <c r="A129" s="40" t="s">
        <v>72</v>
      </c>
      <c r="B129" s="41" t="s">
        <v>140</v>
      </c>
      <c r="C129" s="35">
        <f t="shared" ref="C129:N129" si="7">SUM(C130:C131)</f>
        <v>665</v>
      </c>
      <c r="D129" s="35">
        <f t="shared" si="7"/>
        <v>931</v>
      </c>
      <c r="E129" s="35">
        <f t="shared" si="7"/>
        <v>1064</v>
      </c>
      <c r="F129" s="35">
        <f t="shared" si="7"/>
        <v>1197</v>
      </c>
      <c r="G129" s="35">
        <f t="shared" si="7"/>
        <v>1330</v>
      </c>
      <c r="H129" s="35">
        <f t="shared" si="7"/>
        <v>1330</v>
      </c>
      <c r="I129" s="35">
        <f t="shared" si="7"/>
        <v>1330</v>
      </c>
      <c r="J129" s="35">
        <f t="shared" si="7"/>
        <v>1330</v>
      </c>
      <c r="K129" s="35">
        <f t="shared" si="7"/>
        <v>1330</v>
      </c>
      <c r="L129" s="35">
        <f t="shared" si="7"/>
        <v>1330</v>
      </c>
      <c r="M129" s="35">
        <f t="shared" si="7"/>
        <v>1330</v>
      </c>
      <c r="N129" s="35">
        <f t="shared" si="7"/>
        <v>1330</v>
      </c>
      <c r="O129" s="35">
        <f t="shared" si="5"/>
        <v>14497</v>
      </c>
    </row>
    <row r="130" spans="1:15" ht="33" x14ac:dyDescent="0.25">
      <c r="A130" s="40"/>
      <c r="B130" s="43" t="s">
        <v>141</v>
      </c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>
        <f t="shared" si="5"/>
        <v>0</v>
      </c>
    </row>
    <row r="131" spans="1:15" ht="49.5" x14ac:dyDescent="0.25">
      <c r="A131" s="40"/>
      <c r="B131" s="43" t="s">
        <v>142</v>
      </c>
      <c r="C131" s="37">
        <f>C122*0.04</f>
        <v>665</v>
      </c>
      <c r="D131" s="37">
        <f t="shared" ref="D131:N131" si="8">D122*0.04</f>
        <v>931</v>
      </c>
      <c r="E131" s="37">
        <f t="shared" si="8"/>
        <v>1064</v>
      </c>
      <c r="F131" s="37">
        <f t="shared" si="8"/>
        <v>1197</v>
      </c>
      <c r="G131" s="37">
        <f t="shared" si="8"/>
        <v>1330</v>
      </c>
      <c r="H131" s="37">
        <f t="shared" si="8"/>
        <v>1330</v>
      </c>
      <c r="I131" s="37">
        <f t="shared" si="8"/>
        <v>1330</v>
      </c>
      <c r="J131" s="37">
        <f t="shared" si="8"/>
        <v>1330</v>
      </c>
      <c r="K131" s="37">
        <f t="shared" si="8"/>
        <v>1330</v>
      </c>
      <c r="L131" s="37">
        <f t="shared" si="8"/>
        <v>1330</v>
      </c>
      <c r="M131" s="37">
        <f t="shared" si="8"/>
        <v>1330</v>
      </c>
      <c r="N131" s="37">
        <f t="shared" si="8"/>
        <v>1330</v>
      </c>
      <c r="O131" s="37">
        <f t="shared" si="5"/>
        <v>14497</v>
      </c>
    </row>
    <row r="132" spans="1:15" ht="31.5" x14ac:dyDescent="0.25">
      <c r="A132" s="40" t="s">
        <v>76</v>
      </c>
      <c r="B132" s="39" t="s">
        <v>143</v>
      </c>
      <c r="C132" s="37">
        <f t="shared" ref="C132:N132" si="9">C128-C129</f>
        <v>9960</v>
      </c>
      <c r="D132" s="37">
        <f t="shared" si="9"/>
        <v>16344</v>
      </c>
      <c r="E132" s="37">
        <f t="shared" si="9"/>
        <v>19536</v>
      </c>
      <c r="F132" s="37">
        <f t="shared" si="9"/>
        <v>22728</v>
      </c>
      <c r="G132" s="37">
        <f t="shared" si="9"/>
        <v>25920</v>
      </c>
      <c r="H132" s="37">
        <f t="shared" si="9"/>
        <v>25920</v>
      </c>
      <c r="I132" s="37">
        <f t="shared" si="9"/>
        <v>25920</v>
      </c>
      <c r="J132" s="37">
        <f t="shared" si="9"/>
        <v>25920</v>
      </c>
      <c r="K132" s="37">
        <f t="shared" si="9"/>
        <v>25920</v>
      </c>
      <c r="L132" s="37">
        <f t="shared" si="9"/>
        <v>25920</v>
      </c>
      <c r="M132" s="37">
        <f t="shared" si="9"/>
        <v>25920</v>
      </c>
      <c r="N132" s="37">
        <f t="shared" si="9"/>
        <v>25920</v>
      </c>
      <c r="O132" s="37">
        <f t="shared" si="5"/>
        <v>275928</v>
      </c>
    </row>
    <row r="133" spans="1:15" ht="16.5" customHeight="1" x14ac:dyDescent="0.25">
      <c r="A133" s="52" t="s">
        <v>78</v>
      </c>
      <c r="B133" s="39" t="s">
        <v>144</v>
      </c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3">
        <f>E145</f>
        <v>0.76133820790508389</v>
      </c>
    </row>
    <row r="134" spans="1:15" ht="15.75" x14ac:dyDescent="0.25">
      <c r="A134" s="52"/>
      <c r="B134" s="44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</row>
    <row r="135" spans="1:15" ht="18.75" x14ac:dyDescent="0.25">
      <c r="A135" s="25"/>
    </row>
    <row r="136" spans="1:15" ht="18.75" x14ac:dyDescent="0.25">
      <c r="A136" s="49" t="s">
        <v>145</v>
      </c>
      <c r="B136" s="49"/>
      <c r="C136" s="49"/>
      <c r="D136" s="49"/>
      <c r="E136" s="49"/>
      <c r="F136" s="29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ht="18.75" x14ac:dyDescent="0.25">
      <c r="A137" s="50" t="s">
        <v>146</v>
      </c>
      <c r="B137" s="50"/>
      <c r="C137" s="50"/>
      <c r="D137" s="50"/>
      <c r="E137" s="50"/>
    </row>
    <row r="138" spans="1:15" ht="47.25" x14ac:dyDescent="0.25">
      <c r="A138" s="45" t="s">
        <v>13</v>
      </c>
      <c r="B138" s="35" t="s">
        <v>120</v>
      </c>
      <c r="C138" s="35" t="s">
        <v>147</v>
      </c>
      <c r="D138" s="35" t="s">
        <v>148</v>
      </c>
      <c r="E138" s="35" t="s">
        <v>149</v>
      </c>
    </row>
    <row r="139" spans="1:15" ht="31.5" x14ac:dyDescent="0.25">
      <c r="A139" s="45" t="s">
        <v>20</v>
      </c>
      <c r="B139" s="46" t="s">
        <v>150</v>
      </c>
      <c r="C139" s="35" t="s">
        <v>151</v>
      </c>
      <c r="D139" s="47">
        <f>E139/12</f>
        <v>30202.083333333332</v>
      </c>
      <c r="E139" s="35">
        <f>O122</f>
        <v>362425</v>
      </c>
    </row>
    <row r="140" spans="1:15" ht="31.5" x14ac:dyDescent="0.25">
      <c r="A140" s="45" t="s">
        <v>42</v>
      </c>
      <c r="B140" s="46" t="s">
        <v>152</v>
      </c>
      <c r="C140" s="35" t="s">
        <v>151</v>
      </c>
      <c r="D140" s="47">
        <f>E140/12</f>
        <v>7208.083333333333</v>
      </c>
      <c r="E140" s="35">
        <f>E141+E142</f>
        <v>86497</v>
      </c>
    </row>
    <row r="141" spans="1:15" ht="15.75" x14ac:dyDescent="0.25">
      <c r="A141" s="45" t="s">
        <v>59</v>
      </c>
      <c r="B141" s="46" t="s">
        <v>153</v>
      </c>
      <c r="C141" s="35" t="s">
        <v>151</v>
      </c>
      <c r="D141" s="47">
        <f>E141/12</f>
        <v>6000</v>
      </c>
      <c r="E141" s="35">
        <f>O123</f>
        <v>72000</v>
      </c>
    </row>
    <row r="142" spans="1:15" ht="15.75" x14ac:dyDescent="0.25">
      <c r="A142" s="45" t="s">
        <v>64</v>
      </c>
      <c r="B142" s="46" t="s">
        <v>116</v>
      </c>
      <c r="C142" s="35" t="s">
        <v>151</v>
      </c>
      <c r="D142" s="47">
        <f>E142/12</f>
        <v>1208.0833333333333</v>
      </c>
      <c r="E142" s="35">
        <f>O129</f>
        <v>14497</v>
      </c>
    </row>
    <row r="143" spans="1:15" ht="15.75" x14ac:dyDescent="0.25">
      <c r="A143" s="45" t="s">
        <v>68</v>
      </c>
      <c r="B143" s="46" t="s">
        <v>154</v>
      </c>
      <c r="C143" s="35" t="s">
        <v>151</v>
      </c>
      <c r="D143" s="47">
        <f>E143/12</f>
        <v>22994</v>
      </c>
      <c r="E143" s="35">
        <f>E139-E140</f>
        <v>275928</v>
      </c>
    </row>
    <row r="144" spans="1:15" ht="15.75" x14ac:dyDescent="0.25">
      <c r="A144" s="45" t="s">
        <v>72</v>
      </c>
      <c r="B144" s="46" t="s">
        <v>155</v>
      </c>
      <c r="C144" s="35" t="s">
        <v>156</v>
      </c>
      <c r="D144" s="47" t="s">
        <v>157</v>
      </c>
      <c r="E144" s="47">
        <f>200000/E143*12</f>
        <v>8.6979211968339563</v>
      </c>
    </row>
    <row r="145" spans="1:15" ht="31.5" x14ac:dyDescent="0.25">
      <c r="A145" s="45" t="s">
        <v>76</v>
      </c>
      <c r="B145" s="46" t="s">
        <v>158</v>
      </c>
      <c r="C145" s="35" t="s">
        <v>159</v>
      </c>
      <c r="D145" s="35" t="s">
        <v>157</v>
      </c>
      <c r="E145" s="48">
        <f>D143/D139</f>
        <v>0.76133820790508389</v>
      </c>
    </row>
    <row r="146" spans="1:15" ht="18.75" x14ac:dyDescent="0.25">
      <c r="A146" s="17"/>
    </row>
    <row r="147" spans="1:15" ht="18.75" x14ac:dyDescent="0.25">
      <c r="A147" s="49" t="s">
        <v>160</v>
      </c>
      <c r="B147" s="49"/>
      <c r="C147" s="49"/>
      <c r="D147" s="49"/>
      <c r="E147" s="49"/>
      <c r="F147" s="29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ht="18.75" x14ac:dyDescent="0.25">
      <c r="A148" s="50" t="s">
        <v>161</v>
      </c>
      <c r="B148" s="50"/>
      <c r="C148" s="50"/>
      <c r="D148" s="50"/>
    </row>
    <row r="149" spans="1:15" ht="62.25" customHeight="1" x14ac:dyDescent="0.25">
      <c r="A149" s="3" t="s">
        <v>89</v>
      </c>
      <c r="B149" s="51" t="s">
        <v>162</v>
      </c>
      <c r="C149" s="30" t="s">
        <v>18</v>
      </c>
      <c r="D149" s="51" t="s">
        <v>163</v>
      </c>
    </row>
    <row r="150" spans="1:15" ht="15.75" x14ac:dyDescent="0.25">
      <c r="A150" s="31" t="s">
        <v>97</v>
      </c>
      <c r="B150" s="51"/>
      <c r="C150" s="27" t="s">
        <v>164</v>
      </c>
      <c r="D150" s="51"/>
    </row>
    <row r="151" spans="1:15" ht="180" customHeight="1" x14ac:dyDescent="0.25">
      <c r="A151" s="31">
        <v>1</v>
      </c>
      <c r="B151" s="13" t="s">
        <v>165</v>
      </c>
      <c r="C151" s="27">
        <v>200000</v>
      </c>
      <c r="D151" s="27">
        <v>100</v>
      </c>
    </row>
    <row r="152" spans="1:15" ht="31.5" x14ac:dyDescent="0.25">
      <c r="A152" s="31">
        <v>2</v>
      </c>
      <c r="B152" s="13" t="s">
        <v>166</v>
      </c>
      <c r="C152" s="27"/>
      <c r="D152" s="27"/>
    </row>
    <row r="153" spans="1:15" ht="47.25" x14ac:dyDescent="0.25">
      <c r="A153" s="31">
        <v>3</v>
      </c>
      <c r="B153" s="13" t="s">
        <v>167</v>
      </c>
      <c r="C153" s="27"/>
      <c r="D153" s="27"/>
    </row>
    <row r="154" spans="1:15" ht="15.75" x14ac:dyDescent="0.25">
      <c r="A154" s="26">
        <v>4</v>
      </c>
      <c r="B154" s="13" t="s">
        <v>77</v>
      </c>
      <c r="C154" s="36">
        <f>SUM(C151:C153)</f>
        <v>200000</v>
      </c>
      <c r="D154" s="36">
        <f>SUM(D151:D153)</f>
        <v>100</v>
      </c>
    </row>
    <row r="155" spans="1:15" ht="18.75" x14ac:dyDescent="0.25">
      <c r="A155" s="32"/>
    </row>
    <row r="156" spans="1:15" ht="18.75" x14ac:dyDescent="0.25">
      <c r="A156" s="49" t="s">
        <v>168</v>
      </c>
      <c r="B156" s="49"/>
      <c r="C156" s="49"/>
      <c r="D156" s="49"/>
    </row>
    <row r="157" spans="1:15" ht="18.75" x14ac:dyDescent="0.25">
      <c r="A157" s="50" t="s">
        <v>169</v>
      </c>
      <c r="B157" s="50"/>
      <c r="C157" s="50"/>
    </row>
    <row r="158" spans="1:15" ht="78" customHeight="1" x14ac:dyDescent="0.25">
      <c r="A158" s="23" t="s">
        <v>170</v>
      </c>
      <c r="B158" s="9" t="s">
        <v>171</v>
      </c>
      <c r="C158" s="9" t="s">
        <v>172</v>
      </c>
    </row>
    <row r="159" spans="1:15" ht="35.25" customHeight="1" x14ac:dyDescent="0.25">
      <c r="A159" s="23" t="s">
        <v>20</v>
      </c>
      <c r="B159" s="7" t="s">
        <v>173</v>
      </c>
      <c r="C159" s="7" t="s">
        <v>174</v>
      </c>
    </row>
    <row r="160" spans="1:15" ht="35.25" customHeight="1" x14ac:dyDescent="0.25">
      <c r="A160" s="23" t="s">
        <v>42</v>
      </c>
      <c r="B160" s="7" t="s">
        <v>175</v>
      </c>
      <c r="C160" s="7" t="s">
        <v>176</v>
      </c>
    </row>
    <row r="161" spans="1:3" ht="35.25" customHeight="1" x14ac:dyDescent="0.25">
      <c r="A161" s="23" t="s">
        <v>59</v>
      </c>
      <c r="B161" s="7"/>
      <c r="C161" s="7"/>
    </row>
    <row r="162" spans="1:3" ht="15.75" x14ac:dyDescent="0.25">
      <c r="A162" s="23" t="s">
        <v>63</v>
      </c>
      <c r="B162" s="7"/>
      <c r="C162" s="7"/>
    </row>
    <row r="163" spans="1:3" ht="18.75" x14ac:dyDescent="0.25">
      <c r="A163" s="17"/>
    </row>
  </sheetData>
  <mergeCells count="73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3:G13"/>
    <mergeCell ref="A14:G14"/>
    <mergeCell ref="A15:G15"/>
    <mergeCell ref="A16:G16"/>
    <mergeCell ref="A17:G17"/>
    <mergeCell ref="A18:G18"/>
    <mergeCell ref="A19:G19"/>
    <mergeCell ref="A20:G20"/>
    <mergeCell ref="A26:G26"/>
    <mergeCell ref="A27:G27"/>
    <mergeCell ref="A65:G65"/>
    <mergeCell ref="A21:G21"/>
    <mergeCell ref="A22:G22"/>
    <mergeCell ref="A23:G23"/>
    <mergeCell ref="A24:G24"/>
    <mergeCell ref="A25:G25"/>
    <mergeCell ref="A81:G81"/>
    <mergeCell ref="A82:H82"/>
    <mergeCell ref="A83:H83"/>
    <mergeCell ref="A84:H84"/>
    <mergeCell ref="A85:H85"/>
    <mergeCell ref="A86:H86"/>
    <mergeCell ref="A87:H87"/>
    <mergeCell ref="A88:H88"/>
    <mergeCell ref="A89:H89"/>
    <mergeCell ref="A90:H90"/>
    <mergeCell ref="G91:G92"/>
    <mergeCell ref="H91:H92"/>
    <mergeCell ref="A100:C100"/>
    <mergeCell ref="A101:C101"/>
    <mergeCell ref="B102:B103"/>
    <mergeCell ref="C102:C103"/>
    <mergeCell ref="B91:B92"/>
    <mergeCell ref="C91:C92"/>
    <mergeCell ref="D91:D92"/>
    <mergeCell ref="E91:E92"/>
    <mergeCell ref="F91:F92"/>
    <mergeCell ref="A116:O116"/>
    <mergeCell ref="A117:O117"/>
    <mergeCell ref="A133:A134"/>
    <mergeCell ref="C133:C134"/>
    <mergeCell ref="D133:D134"/>
    <mergeCell ref="E133:E134"/>
    <mergeCell ref="F133:F134"/>
    <mergeCell ref="G133:G134"/>
    <mergeCell ref="H133:H134"/>
    <mergeCell ref="I133:I134"/>
    <mergeCell ref="J133:J134"/>
    <mergeCell ref="K133:K134"/>
    <mergeCell ref="L133:L134"/>
    <mergeCell ref="M133:M134"/>
    <mergeCell ref="N133:N134"/>
    <mergeCell ref="O133:O134"/>
    <mergeCell ref="A156:D156"/>
    <mergeCell ref="A157:C157"/>
    <mergeCell ref="A136:E136"/>
    <mergeCell ref="A137:E137"/>
    <mergeCell ref="A147:E147"/>
    <mergeCell ref="A148:D148"/>
    <mergeCell ref="B149:B150"/>
    <mergeCell ref="D149:D150"/>
  </mergeCells>
  <hyperlinks>
    <hyperlink ref="A6" r:id="rId1" display="1.4.E-mail, телефон 89508012136@mail.ru    8-950-801-21-36" xr:uid="{00000000-0004-0000-0000-000000000000}"/>
  </hyperlink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Носикова Евгения Геннадьевна</dc:creator>
  <dc:description/>
  <cp:lastModifiedBy>Ресепшн</cp:lastModifiedBy>
  <cp:revision>1</cp:revision>
  <cp:lastPrinted>2024-05-17T07:39:17Z</cp:lastPrinted>
  <dcterms:created xsi:type="dcterms:W3CDTF">2015-06-05T18:19:34Z</dcterms:created>
  <dcterms:modified xsi:type="dcterms:W3CDTF">2025-10-01T08:44:01Z</dcterms:modified>
  <dc:language>ru-RU</dc:language>
</cp:coreProperties>
</file>