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ОБУ Центр компетенций АПК Липецкой области\Отдел консультационного и информационного обеспечения\Анисимова Г.А\Бедность бизнес-планы коробочное решение\"/>
    </mc:Choice>
  </mc:AlternateContent>
  <bookViews>
    <workbookView xWindow="0" yWindow="0" windowWidth="28800" windowHeight="135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1" i="1" l="1"/>
  <c r="E101" i="1"/>
  <c r="F101" i="1"/>
  <c r="G101" i="1"/>
  <c r="H101" i="1"/>
  <c r="I101" i="1"/>
  <c r="J101" i="1"/>
  <c r="K101" i="1"/>
  <c r="L101" i="1"/>
  <c r="M101" i="1"/>
  <c r="N101" i="1"/>
  <c r="C101" i="1"/>
  <c r="O107" i="1"/>
  <c r="O106" i="1" l="1"/>
  <c r="C92" i="1"/>
  <c r="F36" i="1"/>
  <c r="F32" i="1"/>
  <c r="F34" i="1" l="1"/>
  <c r="F35" i="1"/>
  <c r="F33" i="1" s="1"/>
  <c r="L108" i="1" l="1"/>
  <c r="D100" i="1"/>
  <c r="D108" i="1" s="1"/>
  <c r="F100" i="1"/>
  <c r="F108" i="1" s="1"/>
  <c r="H108" i="1"/>
  <c r="I108" i="1"/>
  <c r="J108" i="1"/>
  <c r="J109" i="1" s="1"/>
  <c r="J110" i="1" s="1"/>
  <c r="J111" i="1" s="1"/>
  <c r="M108" i="1"/>
  <c r="O104" i="1"/>
  <c r="K108" i="1"/>
  <c r="K109" i="1" s="1"/>
  <c r="K110" i="1" s="1"/>
  <c r="K111" i="1" s="1"/>
  <c r="N108" i="1"/>
  <c r="N109" i="1" s="1"/>
  <c r="N110" i="1" s="1"/>
  <c r="N111" i="1" s="1"/>
  <c r="O101" i="1"/>
  <c r="E119" i="1" s="1"/>
  <c r="D119" i="1" s="1"/>
  <c r="O102" i="1"/>
  <c r="O103" i="1"/>
  <c r="O105" i="1"/>
  <c r="C132" i="1"/>
  <c r="D132" i="1"/>
  <c r="K77" i="1"/>
  <c r="G100" i="1" s="1"/>
  <c r="G108" i="1" s="1"/>
  <c r="G76" i="1"/>
  <c r="G77" i="1" s="1"/>
  <c r="C100" i="1" s="1"/>
  <c r="O100" i="1" l="1"/>
  <c r="E117" i="1" s="1"/>
  <c r="D117" i="1" s="1"/>
  <c r="G110" i="1"/>
  <c r="F110" i="1"/>
  <c r="C108" i="1"/>
  <c r="E108" i="1"/>
  <c r="M109" i="1"/>
  <c r="M110" i="1" s="1"/>
  <c r="M111" i="1" s="1"/>
  <c r="I109" i="1"/>
  <c r="I110" i="1" s="1"/>
  <c r="I111" i="1" s="1"/>
  <c r="L109" i="1"/>
  <c r="L110" i="1" s="1"/>
  <c r="L111" i="1" s="1"/>
  <c r="H109" i="1"/>
  <c r="H110" i="1" s="1"/>
  <c r="H111" i="1" s="1"/>
  <c r="D110" i="1"/>
  <c r="E118" i="1"/>
  <c r="D118" i="1" s="1"/>
  <c r="F31" i="1"/>
  <c r="F30" i="1" s="1"/>
  <c r="F51" i="1" s="1"/>
  <c r="O108" i="1" l="1"/>
  <c r="E110" i="1"/>
  <c r="O109" i="1"/>
  <c r="E120" i="1" s="1"/>
  <c r="D120" i="1" s="1"/>
  <c r="C110" i="1" l="1"/>
  <c r="D37" i="1"/>
  <c r="E37" i="1"/>
  <c r="O110" i="1" l="1"/>
  <c r="O111" i="1" s="1"/>
  <c r="E62" i="1"/>
  <c r="F62" i="1"/>
  <c r="G62" i="1"/>
  <c r="D62" i="1"/>
  <c r="E47" i="1"/>
  <c r="D47" i="1"/>
  <c r="F38" i="1"/>
  <c r="F37" i="1" s="1"/>
  <c r="E121" i="1" l="1"/>
  <c r="D121" i="1" s="1"/>
  <c r="E123" i="1"/>
</calcChain>
</file>

<file path=xl/sharedStrings.xml><?xml version="1.0" encoding="utf-8"?>
<sst xmlns="http://schemas.openxmlformats.org/spreadsheetml/2006/main" count="270" uniqueCount="197">
  <si>
    <t>Форма бизнес-плана</t>
  </si>
  <si>
    <t>Таблица 1</t>
  </si>
  <si>
    <t>№</t>
  </si>
  <si>
    <t>п/п</t>
  </si>
  <si>
    <t>Наименование</t>
  </si>
  <si>
    <t>Артикул, технические характеристики (при наличии)</t>
  </si>
  <si>
    <t>Количество</t>
  </si>
  <si>
    <t>Стоимость</t>
  </si>
  <si>
    <t>Сумма</t>
  </si>
  <si>
    <t>Поставщик</t>
  </si>
  <si>
    <t>1.</t>
  </si>
  <si>
    <t>Основные средства:</t>
  </si>
  <si>
    <t>…</t>
  </si>
  <si>
    <t>2.</t>
  </si>
  <si>
    <t>3.</t>
  </si>
  <si>
    <t>Имущественные обязательства (аренда (до 15% назначаемой выплаты)</t>
  </si>
  <si>
    <t>3.1.</t>
  </si>
  <si>
    <t>3.2.</t>
  </si>
  <si>
    <t>4.</t>
  </si>
  <si>
    <t>Компенсация расходов, связанных с подготовкой и оформлением разрешительной документации, необходимой для осуществления предпринимательской деятельности, на приобретение программного обеспечения и (или) неисключительных прав на программное обеспечение, а также на приобретение носителей электронной подписи (до 10 % назначаемой выплаты)</t>
  </si>
  <si>
    <t>4.1.</t>
  </si>
  <si>
    <t>4.2.</t>
  </si>
  <si>
    <t>5.</t>
  </si>
  <si>
    <t>Размещение и (или) продвижение продукции (товаров, услуг) на торговых площадках (сайтах), функционирующих в информационно-телекоммуникационной сети «Интернет», а также в сервисах размещения объявлений и социальных сетях (до 5 % назначаемой выплаты)</t>
  </si>
  <si>
    <t>5.1.</t>
  </si>
  <si>
    <t>6.</t>
  </si>
  <si>
    <t>Обучение</t>
  </si>
  <si>
    <t>6.1.</t>
  </si>
  <si>
    <t>6.2.</t>
  </si>
  <si>
    <t>ИТОГО</t>
  </si>
  <si>
    <t>Таблица 2</t>
  </si>
  <si>
    <t>Предназначение/обоснование</t>
  </si>
  <si>
    <t>Кол-во, шт.</t>
  </si>
  <si>
    <t>Варианты, руб.</t>
  </si>
  <si>
    <t>Эконом</t>
  </si>
  <si>
    <t>Продавец 1</t>
  </si>
  <si>
    <t>Стандарт</t>
  </si>
  <si>
    <t>Продавец 2</t>
  </si>
  <si>
    <t>Премиум</t>
  </si>
  <si>
    <t>Продавец 3</t>
  </si>
  <si>
    <t>Цена, руб.</t>
  </si>
  <si>
    <t>Прямые расходы (стоимость) на 1 ед., руб.</t>
  </si>
  <si>
    <t>руб./мес.</t>
  </si>
  <si>
    <t>Транспортные расходы</t>
  </si>
  <si>
    <t>Банковское обслуживание</t>
  </si>
  <si>
    <t>Коммунальные платежи</t>
  </si>
  <si>
    <t>Реклама</t>
  </si>
  <si>
    <t>Затраты на лицензирование</t>
  </si>
  <si>
    <t>7.</t>
  </si>
  <si>
    <t>Заработная плата персонала с фиксированными страховыми взносами</t>
  </si>
  <si>
    <t>8.</t>
  </si>
  <si>
    <t>Налоги</t>
  </si>
  <si>
    <t>5.1.Экономическая эффективность проекта</t>
  </si>
  <si>
    <t>Таблица 5</t>
  </si>
  <si>
    <t>Показатель</t>
  </si>
  <si>
    <t>1 месяц</t>
  </si>
  <si>
    <t>2 месяц</t>
  </si>
  <si>
    <t>3 месяц</t>
  </si>
  <si>
    <t>4 месяц</t>
  </si>
  <si>
    <t>5 месяц</t>
  </si>
  <si>
    <t>6 месяц</t>
  </si>
  <si>
    <t>7 месяц</t>
  </si>
  <si>
    <t>8 месяц</t>
  </si>
  <si>
    <t>9 месяц</t>
  </si>
  <si>
    <t>10 месяц</t>
  </si>
  <si>
    <t>11 месяц</t>
  </si>
  <si>
    <t>12 месяц</t>
  </si>
  <si>
    <t>Наименование месяца</t>
  </si>
  <si>
    <t>Коэффициент выручки</t>
  </si>
  <si>
    <t>Выручка (доходы), руб.</t>
  </si>
  <si>
    <t>4.3.</t>
  </si>
  <si>
    <t>Прибыль/ убыток, руб.</t>
  </si>
  <si>
    <t>Налоги, руб.</t>
  </si>
  <si>
    <t>Чистая прибыль, руб.</t>
  </si>
  <si>
    <t>Рентабельность, %</t>
  </si>
  <si>
    <t>5.2.Итоговые показатели</t>
  </si>
  <si>
    <t>Таблица 6</t>
  </si>
  <si>
    <t>Ед. измерения</t>
  </si>
  <si>
    <t>Среднее значение за год</t>
  </si>
  <si>
    <t>Выручка от реализации</t>
  </si>
  <si>
    <t>руб.</t>
  </si>
  <si>
    <t>Себестоимость товаров/услуг</t>
  </si>
  <si>
    <t>Расходы</t>
  </si>
  <si>
    <t>Чистая прибыль</t>
  </si>
  <si>
    <t>Окупаемость</t>
  </si>
  <si>
    <t>мес.</t>
  </si>
  <si>
    <t>Рентабельность чистой прибыли</t>
  </si>
  <si>
    <t>%</t>
  </si>
  <si>
    <t>5.3.Источники финансирования бизнес-плана</t>
  </si>
  <si>
    <t>Таблица 7</t>
  </si>
  <si>
    <t>Источник финансирования</t>
  </si>
  <si>
    <t>Доля от общей суммы затрат (%)</t>
  </si>
  <si>
    <t>Средства государственной социальной помощи на основании социального контракта на осуществление индивидуальной предпринимательской деятельности</t>
  </si>
  <si>
    <t>Собственные средства</t>
  </si>
  <si>
    <t>Иные средства (заем, кредит, ссуда и т.п.)</t>
  </si>
  <si>
    <t>Таблица 8</t>
  </si>
  <si>
    <t>Наиболее вероятные риски</t>
  </si>
  <si>
    <t>Меры по предотвращению рисков</t>
  </si>
  <si>
    <r>
      <rPr>
        <b/>
        <sz val="14"/>
        <color theme="1"/>
        <rFont val="Times New Roman"/>
        <family val="1"/>
        <charset val="204"/>
      </rPr>
      <t>1.</t>
    </r>
    <r>
      <rPr>
        <b/>
        <sz val="7"/>
        <color theme="1"/>
        <rFont val="Times New Roman"/>
        <family val="1"/>
        <charset val="204"/>
      </rPr>
      <t xml:space="preserve">       </t>
    </r>
    <r>
      <rPr>
        <b/>
        <sz val="14"/>
        <color theme="1"/>
        <rFont val="Times New Roman"/>
        <family val="1"/>
        <charset val="204"/>
      </rPr>
      <t>Информация о заявителе</t>
    </r>
  </si>
  <si>
    <r>
      <rPr>
        <b/>
        <sz val="14"/>
        <color theme="1"/>
        <rFont val="Times New Roman"/>
        <family val="1"/>
        <charset val="204"/>
      </rPr>
      <t>2.</t>
    </r>
    <r>
      <rPr>
        <b/>
        <sz val="7"/>
        <color theme="1"/>
        <rFont val="Times New Roman"/>
        <family val="1"/>
        <charset val="204"/>
      </rPr>
      <t xml:space="preserve">       </t>
    </r>
    <r>
      <rPr>
        <b/>
        <sz val="14"/>
        <color theme="1"/>
        <rFont val="Times New Roman"/>
        <family val="1"/>
        <charset val="204"/>
      </rPr>
      <t>Описание проекта</t>
    </r>
  </si>
  <si>
    <r>
      <rPr>
        <b/>
        <sz val="14"/>
        <color theme="1"/>
        <rFont val="Times New Roman"/>
        <family val="1"/>
        <charset val="204"/>
      </rPr>
      <t>2.8.Наемные сотрудники (с указанием количества, их должности, оклада и месяца приема)</t>
    </r>
    <r>
      <rPr>
        <sz val="14"/>
        <color theme="1"/>
        <rFont val="Times New Roman"/>
        <family val="1"/>
        <charset val="204"/>
      </rPr>
      <t xml:space="preserve"> не планируется</t>
    </r>
  </si>
  <si>
    <r>
      <t>2.11.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4"/>
        <color theme="1"/>
        <rFont val="Times New Roman"/>
        <family val="1"/>
        <charset val="204"/>
      </rPr>
      <t xml:space="preserve">Срок реализации проекта </t>
    </r>
    <r>
      <rPr>
        <b/>
        <sz val="14"/>
        <color theme="1"/>
        <rFont val="Times New Roman"/>
        <family val="1"/>
        <charset val="204"/>
      </rPr>
      <t>минимум 12 месяцев</t>
    </r>
  </si>
  <si>
    <r>
      <rPr>
        <b/>
        <sz val="14"/>
        <color theme="1"/>
        <rFont val="Times New Roman"/>
        <family val="1"/>
        <charset val="204"/>
      </rPr>
      <t>2.12.</t>
    </r>
    <r>
      <rPr>
        <b/>
        <sz val="7"/>
        <color theme="1"/>
        <rFont val="Times New Roman"/>
        <family val="1"/>
        <charset val="204"/>
      </rPr>
      <t xml:space="preserve">     </t>
    </r>
    <r>
      <rPr>
        <b/>
        <sz val="14"/>
        <color theme="1"/>
        <rFont val="Times New Roman"/>
        <family val="1"/>
        <charset val="204"/>
      </rPr>
      <t>Необходимые основные средства, материально-производственные запасы, имущественные обязательства, реклама и иное</t>
    </r>
  </si>
  <si>
    <t>№ п/п</t>
  </si>
  <si>
    <t>аренда нежилого помещения</t>
  </si>
  <si>
    <t>2.13. Анализ цен на рынке</t>
  </si>
  <si>
    <t>Аренда нежилого помещения</t>
  </si>
  <si>
    <r>
      <t>4.</t>
    </r>
    <r>
      <rPr>
        <b/>
        <sz val="7"/>
        <color theme="1"/>
        <rFont val="Times New Roman"/>
        <family val="1"/>
        <charset val="204"/>
      </rPr>
      <t xml:space="preserve">          </t>
    </r>
    <r>
      <rPr>
        <b/>
        <sz val="14"/>
        <color theme="1"/>
        <rFont val="Times New Roman"/>
        <family val="1"/>
        <charset val="204"/>
      </rPr>
      <t>Маркетинговый план</t>
    </r>
  </si>
  <si>
    <r>
      <t>4.3.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4"/>
        <color theme="1"/>
        <rFont val="Times New Roman"/>
        <family val="1"/>
        <charset val="204"/>
      </rPr>
      <t>Перечень производимых товаров/услуг</t>
    </r>
  </si>
  <si>
    <r>
      <t>5.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4"/>
        <color theme="1"/>
        <rFont val="Times New Roman"/>
        <family val="1"/>
        <charset val="204"/>
      </rPr>
      <t>Финансовый план</t>
    </r>
  </si>
  <si>
    <t>Х</t>
  </si>
  <si>
    <t>Связь</t>
  </si>
  <si>
    <t>Расходный материал</t>
  </si>
  <si>
    <t>9.</t>
  </si>
  <si>
    <t>10.</t>
  </si>
  <si>
    <t>11.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</si>
  <si>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</si>
  <si>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</si>
  <si>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</si>
  <si>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</si>
  <si>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</si>
  <si>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</si>
  <si>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</si>
  <si>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</si>
  <si>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</si>
  <si>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</si>
  <si>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</si>
  <si>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январь</t>
  </si>
  <si>
    <t>Расходы, руб., в том числе: (перечисление расходов)</t>
  </si>
  <si>
    <t>Среднее значение за месяц</t>
  </si>
  <si>
    <t>отсутствует</t>
  </si>
  <si>
    <t xml:space="preserve">№ п/п </t>
  </si>
  <si>
    <r>
      <t>6.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4"/>
        <color theme="1"/>
        <rFont val="Times New Roman"/>
        <family val="1"/>
        <charset val="204"/>
      </rPr>
      <t>Анализ рисков</t>
    </r>
  </si>
  <si>
    <r>
      <t xml:space="preserve">3.2. Местоположение целевой аудитории (субъект РФ, населенный пункт) </t>
    </r>
    <r>
      <rPr>
        <sz val="14"/>
        <color theme="1"/>
        <rFont val="Times New Roman"/>
        <family val="1"/>
        <charset val="204"/>
      </rPr>
      <t>Липецкая область и г. Липецк</t>
    </r>
  </si>
  <si>
    <r>
      <rPr>
        <b/>
        <sz val="14"/>
        <color theme="1"/>
        <rFont val="Times New Roman"/>
        <family val="1"/>
        <charset val="204"/>
      </rPr>
      <t>1.9.Потребность в обучении/повышении квалификации с обоснованием</t>
    </r>
    <r>
      <rPr>
        <sz val="14"/>
        <color theme="1"/>
        <rFont val="Times New Roman"/>
        <family val="1"/>
        <charset val="204"/>
      </rPr>
      <t xml:space="preserve"> нет</t>
    </r>
  </si>
  <si>
    <r>
      <rPr>
        <b/>
        <sz val="14"/>
        <color theme="1"/>
        <rFont val="Times New Roman"/>
        <family val="1"/>
        <charset val="204"/>
      </rPr>
      <t>2.10.</t>
    </r>
    <r>
      <rPr>
        <b/>
        <sz val="7"/>
        <color theme="1"/>
        <rFont val="Times New Roman"/>
        <family val="1"/>
        <charset val="204"/>
      </rPr>
      <t xml:space="preserve">     </t>
    </r>
    <r>
      <rPr>
        <b/>
        <sz val="14"/>
        <color theme="1"/>
        <rFont val="Times New Roman"/>
        <family val="1"/>
        <charset val="204"/>
      </rPr>
      <t>Текущее состояние проекта</t>
    </r>
    <r>
      <rPr>
        <sz val="14"/>
        <color theme="1"/>
        <rFont val="Times New Roman"/>
        <family val="1"/>
        <charset val="204"/>
      </rPr>
      <t xml:space="preserve"> Проект находится на стадии разработки,осуществляется мониторинг стоимости необходимого оборудования, прорабатывается вопрос рекламы</t>
    </r>
  </si>
  <si>
    <t xml:space="preserve">Курсы повышения квалификации </t>
  </si>
  <si>
    <t>нет необходимости</t>
  </si>
  <si>
    <t xml:space="preserve">Падение спроса </t>
  </si>
  <si>
    <r>
      <rPr>
        <b/>
        <sz val="14"/>
        <color theme="1"/>
        <rFont val="Times New Roman"/>
        <family val="1"/>
        <charset val="204"/>
      </rPr>
      <t>2.11.1.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4"/>
        <color theme="1"/>
        <rFont val="Times New Roman"/>
        <family val="1"/>
        <charset val="204"/>
      </rPr>
      <t>Подготовительный этап (месяцев)</t>
    </r>
    <r>
      <rPr>
        <sz val="14"/>
        <color theme="1"/>
        <rFont val="Times New Roman"/>
        <family val="1"/>
        <charset val="204"/>
      </rPr>
      <t xml:space="preserve"> 1 месяц</t>
    </r>
  </si>
  <si>
    <r>
      <rPr>
        <b/>
        <sz val="14"/>
        <color theme="1"/>
        <rFont val="Times New Roman"/>
        <family val="1"/>
        <charset val="204"/>
      </rPr>
      <t>1.7.Общий стаж работы, наименование организации, занимаемая должность и опыт работы в запланированной деятельности,</t>
    </r>
    <r>
      <rPr>
        <sz val="14"/>
        <color theme="1"/>
        <rFont val="Times New Roman"/>
        <family val="1"/>
        <charset val="204"/>
      </rPr>
      <t xml:space="preserve"> опыт работы в занимаемой деятельности свыше 5 лет</t>
    </r>
  </si>
  <si>
    <r>
      <rPr>
        <b/>
        <sz val="14"/>
        <color theme="1"/>
        <rFont val="Times New Roman"/>
        <family val="1"/>
        <charset val="204"/>
      </rPr>
      <t>1.8.Дополнительные знания, умения, навыки, опыт в организации бизнеса</t>
    </r>
    <r>
      <rPr>
        <sz val="14"/>
        <color theme="1"/>
        <rFont val="Times New Roman"/>
        <family val="1"/>
        <charset val="204"/>
      </rPr>
      <t xml:space="preserve"> с малых лет работа на земле</t>
    </r>
  </si>
  <si>
    <t>2.6.Адрес места ведения бизнеса, площадь, стоимость аренды (периодичность уплаты) или право собствсвенности</t>
  </si>
  <si>
    <r>
      <t>4.1.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4"/>
        <color theme="1"/>
        <rFont val="Times New Roman"/>
        <family val="1"/>
        <charset val="204"/>
      </rPr>
      <t>Рынки сбыта, наличие договоров поставки товара/услуг устная договоренность с оптовыми покупателями</t>
    </r>
  </si>
  <si>
    <t>Ком платежи</t>
  </si>
  <si>
    <r>
      <rPr>
        <b/>
        <sz val="14"/>
        <color theme="1"/>
        <rFont val="Times New Roman"/>
        <family val="1"/>
        <charset val="204"/>
      </rPr>
      <t>1.3.Место жительства</t>
    </r>
    <r>
      <rPr>
        <sz val="14"/>
        <color theme="1"/>
        <rFont val="Times New Roman"/>
        <family val="1"/>
        <charset val="204"/>
      </rPr>
      <t xml:space="preserve"> Липецкая область,….</t>
    </r>
  </si>
  <si>
    <r>
      <rPr>
        <b/>
        <sz val="14"/>
        <color theme="1"/>
        <rFont val="Times New Roman"/>
        <family val="1"/>
        <charset val="204"/>
      </rPr>
      <t>1.5.Состав семьи (количество человек)</t>
    </r>
    <r>
      <rPr>
        <sz val="14"/>
        <color theme="1"/>
        <rFont val="Times New Roman"/>
        <family val="1"/>
        <charset val="204"/>
      </rPr>
      <t xml:space="preserve"> 2 человека, я и супруга</t>
    </r>
  </si>
  <si>
    <t>1.6.Образование (специальность), квалификация, наименование образовательной организации, год окончания, ……..</t>
  </si>
  <si>
    <t>1.4.E-mail, телефон …..</t>
  </si>
  <si>
    <t>1.1.Фамилия, имя, отчество (при наличии) Иванов Иван Иванович</t>
  </si>
  <si>
    <r>
      <rPr>
        <b/>
        <sz val="14"/>
        <color theme="1"/>
        <rFont val="Times New Roman"/>
        <family val="1"/>
        <charset val="204"/>
      </rPr>
      <t>1.2.Дата рождения</t>
    </r>
    <r>
      <rPr>
        <sz val="14"/>
        <color theme="1"/>
        <rFont val="Times New Roman"/>
        <family val="1"/>
        <charset val="204"/>
      </rPr>
      <t xml:space="preserve"> 01.01.00</t>
    </r>
  </si>
  <si>
    <r>
      <t xml:space="preserve">2.4.Система налогообложения и основной вид экономической деятельности </t>
    </r>
    <r>
      <rPr>
        <sz val="14"/>
        <color theme="1"/>
        <rFont val="Times New Roman"/>
        <family val="1"/>
        <charset val="204"/>
      </rPr>
      <t>Налог на профессиональный доход - специальный налоговый режим для самозанятых граждан</t>
    </r>
  </si>
  <si>
    <t>Материально-производственные запасы:</t>
  </si>
  <si>
    <t>1.1.</t>
  </si>
  <si>
    <r>
      <t>3.1.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4"/>
        <color theme="1"/>
        <rFont val="Times New Roman"/>
        <family val="1"/>
        <charset val="204"/>
      </rPr>
      <t xml:space="preserve">Целевая аудитория, пол, возраст </t>
    </r>
    <r>
      <rPr>
        <sz val="14"/>
        <color theme="1"/>
        <rFont val="Times New Roman"/>
        <family val="1"/>
        <charset val="204"/>
      </rPr>
      <t>частные лица, рынки Липецкой области, сельскохозяйственные ярмарки</t>
    </r>
  </si>
  <si>
    <r>
      <t>3.4.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4"/>
        <color theme="1"/>
        <rFont val="Times New Roman"/>
        <family val="1"/>
        <charset val="204"/>
      </rPr>
      <t xml:space="preserve">Преимущества перед конкурентами </t>
    </r>
    <r>
      <rPr>
        <sz val="14"/>
        <color theme="1"/>
        <rFont val="Times New Roman"/>
        <family val="1"/>
        <charset val="204"/>
      </rPr>
      <t>заинтересованность, более выгодные условия, ценовая политика</t>
    </r>
  </si>
  <si>
    <t>Маркетплейсы,специализированные магазины</t>
  </si>
  <si>
    <t>Отслеживание новых тенденций рынка данных услуг, расширения спектра предлагаемых услуг</t>
  </si>
  <si>
    <t>2.7.Имеющееся оборудование/товары/сырье/имущество для бизнеса</t>
  </si>
  <si>
    <t>2.1.</t>
  </si>
  <si>
    <r>
      <t>4.2.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4"/>
        <color theme="1"/>
        <rFont val="Times New Roman"/>
        <family val="1"/>
        <charset val="204"/>
      </rPr>
      <t xml:space="preserve">Продвижение и реклама </t>
    </r>
    <r>
      <rPr>
        <sz val="14"/>
        <color theme="1"/>
        <rFont val="Times New Roman"/>
        <family val="1"/>
        <charset val="204"/>
      </rPr>
      <t>В настоящее время "Сарафанное радио", Агрегатор. Также размещена информация в социальных сетях (вконтакте)</t>
    </r>
  </si>
  <si>
    <r>
      <t>2.5.Планируемый график работы (дней в неделю), в том числе с указанием часов в неделю: 7</t>
    </r>
    <r>
      <rPr>
        <sz val="14"/>
        <color theme="1"/>
        <rFont val="Times New Roman"/>
        <family val="1"/>
        <charset val="204"/>
      </rPr>
      <t xml:space="preserve"> дней в неделю, 6 часовой рабочий день</t>
    </r>
  </si>
  <si>
    <r>
      <rPr>
        <b/>
        <sz val="14"/>
        <color theme="1"/>
        <rFont val="Times New Roman"/>
        <family val="1"/>
        <charset val="204"/>
      </rPr>
      <t>2.9.Опыт и достижения в планируемой деятельности</t>
    </r>
    <r>
      <rPr>
        <sz val="14"/>
        <color theme="1"/>
        <rFont val="Times New Roman"/>
        <family val="1"/>
        <charset val="204"/>
      </rPr>
      <t xml:space="preserve"> Опыт работы на земле, в выращивании птицы и сельскохозяйственных животных, наличие рынка сбыта</t>
    </r>
  </si>
  <si>
    <t>Зернодробилка</t>
  </si>
  <si>
    <t>Физические лица, юридические лица ( договор купли продажи)</t>
  </si>
  <si>
    <t>Специальная машина, измельчающая зерно.</t>
  </si>
  <si>
    <t>Товар/Услуга</t>
  </si>
  <si>
    <t>ед. изм.</t>
  </si>
  <si>
    <t xml:space="preserve">Количество в месяц </t>
  </si>
  <si>
    <t xml:space="preserve">Выручка, руб.           </t>
  </si>
  <si>
    <t xml:space="preserve">Прямые расходы всего, руб.           </t>
  </si>
  <si>
    <t>Итого в месяц:</t>
  </si>
  <si>
    <t>Корм</t>
  </si>
  <si>
    <t>4.4.</t>
  </si>
  <si>
    <t>Заболевание животных, эпидемия</t>
  </si>
  <si>
    <r>
      <rPr>
        <b/>
        <sz val="14"/>
        <color theme="1"/>
        <rFont val="Times New Roman"/>
        <family val="1"/>
        <charset val="204"/>
      </rPr>
      <t>2.1.Наименование проекта</t>
    </r>
    <r>
      <rPr>
        <sz val="14"/>
        <color theme="1"/>
        <rFont val="Times New Roman"/>
        <family val="1"/>
        <charset val="204"/>
      </rPr>
      <t xml:space="preserve"> Разведение коз</t>
    </r>
  </si>
  <si>
    <r>
      <rPr>
        <b/>
        <sz val="14"/>
        <color theme="1"/>
        <rFont val="Times New Roman"/>
        <family val="1"/>
        <charset val="204"/>
      </rPr>
      <t>2.3.Направление деятельности</t>
    </r>
    <r>
      <rPr>
        <sz val="14"/>
        <color theme="1"/>
        <rFont val="Times New Roman"/>
        <family val="1"/>
        <charset val="204"/>
      </rPr>
      <t xml:space="preserve">  ОКВЭД 01.45. Разведение овец и коз</t>
    </r>
  </si>
  <si>
    <t>Козы</t>
  </si>
  <si>
    <t>Домашнее животное, вид парнокопытных из рода горные козлы семейства полорогих.</t>
  </si>
  <si>
    <r>
      <t>3.3.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4"/>
        <color theme="1"/>
        <rFont val="Times New Roman"/>
        <family val="1"/>
        <charset val="204"/>
      </rPr>
      <t xml:space="preserve">Конкуренты </t>
    </r>
    <r>
      <rPr>
        <sz val="14"/>
        <color theme="1"/>
        <rFont val="Times New Roman"/>
        <family val="1"/>
        <charset val="204"/>
      </rPr>
      <t>КФХ</t>
    </r>
  </si>
  <si>
    <t>Сумма (руб.)</t>
  </si>
  <si>
    <t>Молоко козье</t>
  </si>
  <si>
    <t>л.</t>
  </si>
  <si>
    <t>1.2.</t>
  </si>
  <si>
    <t>Козёл</t>
  </si>
  <si>
    <t>Сено (тюки)</t>
  </si>
  <si>
    <t>2.2.</t>
  </si>
  <si>
    <t>2.3.</t>
  </si>
  <si>
    <t>12.</t>
  </si>
  <si>
    <t>Ветеринарное обслуживание</t>
  </si>
  <si>
    <t>4.6.</t>
  </si>
  <si>
    <t>Зерносмесь (кг)</t>
  </si>
  <si>
    <r>
      <t xml:space="preserve">2.2.Цели и задачи проекта: </t>
    </r>
    <r>
      <rPr>
        <sz val="14"/>
        <color theme="1"/>
        <rFont val="Times New Roman"/>
        <family val="1"/>
        <charset val="204"/>
      </rPr>
      <t>1. Выращивание и содержание здоровых коз.
2. Обеспечение рынка свежим и высококачественным молоком и молочным продуктом.
3. Развитие и расширение бизнеса в сфере козоводства.
- Способ достижения цели: приобретение оборудования, поголовья коз.</t>
    </r>
  </si>
  <si>
    <t>Коза</t>
  </si>
  <si>
    <t>4.7.</t>
  </si>
  <si>
    <r>
      <rPr>
        <b/>
        <sz val="14"/>
        <color theme="1"/>
        <rFont val="Times New Roman"/>
        <family val="1"/>
        <charset val="204"/>
      </rPr>
      <t>2.11.2.</t>
    </r>
    <r>
      <rPr>
        <b/>
        <sz val="7"/>
        <color theme="1"/>
        <rFont val="Times New Roman"/>
        <family val="1"/>
        <charset val="204"/>
      </rPr>
      <t xml:space="preserve">   </t>
    </r>
    <r>
      <rPr>
        <b/>
        <sz val="14"/>
        <color theme="1"/>
        <rFont val="Times New Roman"/>
        <family val="1"/>
        <charset val="204"/>
      </rPr>
      <t xml:space="preserve"> Предполагаемый срок окупаемости (месяцев)</t>
    </r>
    <r>
      <rPr>
        <sz val="14"/>
        <color theme="1"/>
        <rFont val="Times New Roman"/>
        <family val="1"/>
        <charset val="204"/>
      </rPr>
      <t xml:space="preserve"> 9 месяцев</t>
    </r>
  </si>
  <si>
    <t>Регулярные ветеринарные обследования животных, соблюдение санитарных норм и профилактических мер.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</si>
</sst>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3"/>
      <color rgb="FF000000"/>
      <name val="Calibri"/>
      <family val="2"/>
      <charset val="204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5" fillId="0" borderId="0" xfId="0" applyFont="1" applyAlignment="1">
      <alignment horizontal="justify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top" wrapText="1"/>
    </xf>
    <xf numFmtId="0" fontId="9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 indent="8"/>
    </xf>
    <xf numFmtId="0" fontId="5" fillId="0" borderId="0" xfId="0" applyFont="1" applyAlignment="1">
      <alignment horizontal="left" vertical="center" indent="8"/>
    </xf>
    <xf numFmtId="0" fontId="5" fillId="0" borderId="0" xfId="0" applyFont="1" applyAlignment="1">
      <alignment horizontal="left" vertical="center" indent="4"/>
    </xf>
    <xf numFmtId="0" fontId="5" fillId="0" borderId="0" xfId="0" applyFont="1" applyAlignment="1">
      <alignment vertical="center"/>
    </xf>
    <xf numFmtId="0" fontId="11" fillId="0" borderId="0" xfId="0" applyFont="1"/>
    <xf numFmtId="0" fontId="14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6" fillId="0" borderId="12" xfId="0" applyFont="1" applyBorder="1" applyAlignment="1">
      <alignment vertical="center" wrapText="1"/>
    </xf>
    <xf numFmtId="0" fontId="8" fillId="0" borderId="12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textRotation="90" wrapText="1"/>
    </xf>
    <xf numFmtId="0" fontId="0" fillId="0" borderId="12" xfId="0" applyBorder="1" applyAlignment="1">
      <alignment wrapText="1"/>
    </xf>
    <xf numFmtId="164" fontId="8" fillId="2" borderId="5" xfId="0" applyNumberFormat="1" applyFont="1" applyFill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vertical="center" wrapText="1"/>
    </xf>
    <xf numFmtId="16" fontId="8" fillId="0" borderId="2" xfId="0" applyNumberFormat="1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7" fillId="0" borderId="12" xfId="0" applyFont="1" applyBorder="1" applyAlignment="1">
      <alignment vertical="center" wrapText="1"/>
    </xf>
    <xf numFmtId="0" fontId="19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9" fillId="0" borderId="8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7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vanivanov1984@yandex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9"/>
  <sheetViews>
    <sheetView tabSelected="1" topLeftCell="A91" zoomScale="115" zoomScaleNormal="115" workbookViewId="0">
      <selection activeCell="G110" sqref="G110"/>
    </sheetView>
  </sheetViews>
  <sheetFormatPr defaultRowHeight="15" x14ac:dyDescent="0.25"/>
  <cols>
    <col min="1" max="1" width="6.85546875" customWidth="1"/>
    <col min="2" max="2" width="39.5703125" customWidth="1"/>
    <col min="3" max="3" width="25.5703125" customWidth="1"/>
    <col min="4" max="4" width="12.5703125" customWidth="1"/>
    <col min="5" max="5" width="12.85546875" customWidth="1"/>
    <col min="6" max="6" width="13" customWidth="1"/>
    <col min="7" max="7" width="17.85546875" customWidth="1"/>
    <col min="8" max="8" width="12.5703125" customWidth="1"/>
    <col min="9" max="9" width="11.42578125" customWidth="1"/>
    <col min="10" max="10" width="11.140625" customWidth="1"/>
    <col min="11" max="11" width="10.5703125" customWidth="1"/>
    <col min="12" max="12" width="10.140625" customWidth="1"/>
    <col min="13" max="13" width="10" customWidth="1"/>
    <col min="14" max="14" width="9.7109375" customWidth="1"/>
  </cols>
  <sheetData>
    <row r="1" spans="1:7" ht="18.75" x14ac:dyDescent="0.25">
      <c r="A1" s="95" t="s">
        <v>0</v>
      </c>
      <c r="B1" s="95"/>
      <c r="C1" s="95"/>
      <c r="D1" s="95"/>
      <c r="E1" s="95"/>
      <c r="F1" s="95"/>
      <c r="G1" s="95"/>
    </row>
    <row r="2" spans="1:7" ht="18.75" x14ac:dyDescent="0.3">
      <c r="A2" s="69" t="s">
        <v>98</v>
      </c>
      <c r="B2" s="69"/>
      <c r="C2" s="69"/>
      <c r="D2" s="69"/>
      <c r="E2" s="69"/>
      <c r="F2" s="69"/>
      <c r="G2" s="69"/>
    </row>
    <row r="3" spans="1:7" ht="19.5" customHeight="1" x14ac:dyDescent="0.3">
      <c r="A3" s="69" t="s">
        <v>149</v>
      </c>
      <c r="B3" s="70"/>
      <c r="C3" s="70"/>
      <c r="D3" s="70"/>
      <c r="E3" s="70"/>
      <c r="F3" s="70"/>
      <c r="G3" s="70"/>
    </row>
    <row r="4" spans="1:7" ht="18.75" x14ac:dyDescent="0.3">
      <c r="A4" s="70" t="s">
        <v>150</v>
      </c>
      <c r="B4" s="70"/>
      <c r="C4" s="70"/>
      <c r="D4" s="70"/>
      <c r="E4" s="70"/>
      <c r="F4" s="70"/>
      <c r="G4" s="70"/>
    </row>
    <row r="5" spans="1:7" ht="21" customHeight="1" x14ac:dyDescent="0.3">
      <c r="A5" s="70" t="s">
        <v>145</v>
      </c>
      <c r="B5" s="70"/>
      <c r="C5" s="70"/>
      <c r="D5" s="70"/>
      <c r="E5" s="70"/>
      <c r="F5" s="70"/>
      <c r="G5" s="70"/>
    </row>
    <row r="6" spans="1:7" s="17" customFormat="1" ht="18.75" x14ac:dyDescent="0.3">
      <c r="A6" s="69" t="s">
        <v>148</v>
      </c>
      <c r="B6" s="70"/>
      <c r="C6" s="70"/>
      <c r="D6" s="70"/>
      <c r="E6" s="70"/>
      <c r="F6" s="70"/>
      <c r="G6" s="70"/>
    </row>
    <row r="7" spans="1:7" ht="23.25" customHeight="1" x14ac:dyDescent="0.3">
      <c r="A7" s="70" t="s">
        <v>146</v>
      </c>
      <c r="B7" s="70"/>
      <c r="C7" s="70"/>
      <c r="D7" s="70"/>
      <c r="E7" s="70"/>
      <c r="F7" s="70"/>
      <c r="G7" s="70"/>
    </row>
    <row r="8" spans="1:7" ht="33" customHeight="1" x14ac:dyDescent="0.3">
      <c r="A8" s="69" t="s">
        <v>147</v>
      </c>
      <c r="B8" s="70"/>
      <c r="C8" s="70"/>
      <c r="D8" s="70"/>
      <c r="E8" s="70"/>
      <c r="F8" s="70"/>
      <c r="G8" s="70"/>
    </row>
    <row r="9" spans="1:7" ht="43.5" customHeight="1" x14ac:dyDescent="0.3">
      <c r="A9" s="70" t="s">
        <v>140</v>
      </c>
      <c r="B9" s="70"/>
      <c r="C9" s="70"/>
      <c r="D9" s="70"/>
      <c r="E9" s="70"/>
      <c r="F9" s="70"/>
      <c r="G9" s="70"/>
    </row>
    <row r="10" spans="1:7" ht="35.25" customHeight="1" x14ac:dyDescent="0.3">
      <c r="A10" s="70" t="s">
        <v>141</v>
      </c>
      <c r="B10" s="70"/>
      <c r="C10" s="70"/>
      <c r="D10" s="70"/>
      <c r="E10" s="70"/>
      <c r="F10" s="70"/>
      <c r="G10" s="70"/>
    </row>
    <row r="11" spans="1:7" ht="20.25" customHeight="1" x14ac:dyDescent="0.3">
      <c r="A11" s="70" t="s">
        <v>134</v>
      </c>
      <c r="B11" s="70"/>
      <c r="C11" s="70"/>
      <c r="D11" s="70"/>
      <c r="E11" s="70"/>
      <c r="F11" s="70"/>
      <c r="G11" s="70"/>
    </row>
    <row r="12" spans="1:7" ht="18.75" x14ac:dyDescent="0.3">
      <c r="A12" s="69" t="s">
        <v>99</v>
      </c>
      <c r="B12" s="69"/>
      <c r="C12" s="69"/>
      <c r="D12" s="69"/>
      <c r="E12" s="69"/>
      <c r="F12" s="69"/>
      <c r="G12" s="69"/>
    </row>
    <row r="13" spans="1:7" ht="21" customHeight="1" x14ac:dyDescent="0.3">
      <c r="A13" s="70" t="s">
        <v>175</v>
      </c>
      <c r="B13" s="70"/>
      <c r="C13" s="70"/>
      <c r="D13" s="70"/>
      <c r="E13" s="70"/>
      <c r="F13" s="70"/>
      <c r="G13" s="70"/>
    </row>
    <row r="14" spans="1:7" ht="97.5" customHeight="1" x14ac:dyDescent="0.3">
      <c r="A14" s="69" t="s">
        <v>192</v>
      </c>
      <c r="B14" s="69"/>
      <c r="C14" s="69"/>
      <c r="D14" s="69"/>
      <c r="E14" s="69"/>
      <c r="F14" s="69"/>
      <c r="G14" s="69"/>
    </row>
    <row r="15" spans="1:7" ht="26.25" customHeight="1" x14ac:dyDescent="0.3">
      <c r="A15" s="70" t="s">
        <v>176</v>
      </c>
      <c r="B15" s="70"/>
      <c r="C15" s="70"/>
      <c r="D15" s="70"/>
      <c r="E15" s="70"/>
      <c r="F15" s="70"/>
      <c r="G15" s="70"/>
    </row>
    <row r="16" spans="1:7" ht="47.25" customHeight="1" x14ac:dyDescent="0.3">
      <c r="A16" s="69" t="s">
        <v>151</v>
      </c>
      <c r="B16" s="69"/>
      <c r="C16" s="69"/>
      <c r="D16" s="69"/>
      <c r="E16" s="69"/>
      <c r="F16" s="69"/>
      <c r="G16" s="69"/>
    </row>
    <row r="17" spans="1:7" ht="41.25" customHeight="1" x14ac:dyDescent="0.3">
      <c r="A17" s="69" t="s">
        <v>161</v>
      </c>
      <c r="B17" s="69"/>
      <c r="C17" s="69"/>
      <c r="D17" s="69"/>
      <c r="E17" s="69"/>
      <c r="F17" s="69"/>
      <c r="G17" s="69"/>
    </row>
    <row r="18" spans="1:7" ht="41.25" customHeight="1" x14ac:dyDescent="0.3">
      <c r="A18" s="69" t="s">
        <v>142</v>
      </c>
      <c r="B18" s="69"/>
      <c r="C18" s="69"/>
      <c r="D18" s="69"/>
      <c r="E18" s="69"/>
      <c r="F18" s="69"/>
      <c r="G18" s="69"/>
    </row>
    <row r="19" spans="1:7" ht="24.75" customHeight="1" x14ac:dyDescent="0.3">
      <c r="A19" s="69" t="s">
        <v>158</v>
      </c>
      <c r="B19" s="69"/>
      <c r="C19" s="69"/>
      <c r="D19" s="69"/>
      <c r="E19" s="69"/>
      <c r="F19" s="69"/>
      <c r="G19" s="69"/>
    </row>
    <row r="20" spans="1:7" ht="36.75" customHeight="1" x14ac:dyDescent="0.3">
      <c r="A20" s="70" t="s">
        <v>100</v>
      </c>
      <c r="B20" s="70"/>
      <c r="C20" s="70"/>
      <c r="D20" s="70"/>
      <c r="E20" s="70"/>
      <c r="F20" s="70"/>
      <c r="G20" s="70"/>
    </row>
    <row r="21" spans="1:7" ht="43.5" customHeight="1" x14ac:dyDescent="0.3">
      <c r="A21" s="70" t="s">
        <v>162</v>
      </c>
      <c r="B21" s="70"/>
      <c r="C21" s="70"/>
      <c r="D21" s="70"/>
      <c r="E21" s="70"/>
      <c r="F21" s="70"/>
      <c r="G21" s="70"/>
    </row>
    <row r="22" spans="1:7" ht="40.5" customHeight="1" x14ac:dyDescent="0.3">
      <c r="A22" s="70" t="s">
        <v>135</v>
      </c>
      <c r="B22" s="70"/>
      <c r="C22" s="70"/>
      <c r="D22" s="70"/>
      <c r="E22" s="70"/>
      <c r="F22" s="70"/>
      <c r="G22" s="70"/>
    </row>
    <row r="23" spans="1:7" ht="18.75" x14ac:dyDescent="0.3">
      <c r="A23" s="70" t="s">
        <v>101</v>
      </c>
      <c r="B23" s="70"/>
      <c r="C23" s="70"/>
      <c r="D23" s="70"/>
      <c r="E23" s="70"/>
      <c r="F23" s="70"/>
      <c r="G23" s="70"/>
    </row>
    <row r="24" spans="1:7" ht="21.75" customHeight="1" x14ac:dyDescent="0.3">
      <c r="A24" s="70" t="s">
        <v>139</v>
      </c>
      <c r="B24" s="70"/>
      <c r="C24" s="70"/>
      <c r="D24" s="70"/>
      <c r="E24" s="70"/>
      <c r="F24" s="70"/>
      <c r="G24" s="70"/>
    </row>
    <row r="25" spans="1:7" ht="19.5" customHeight="1" x14ac:dyDescent="0.3">
      <c r="A25" s="71" t="s">
        <v>195</v>
      </c>
      <c r="B25" s="71"/>
      <c r="C25" s="71"/>
      <c r="D25" s="71"/>
      <c r="E25" s="71"/>
      <c r="F25" s="71"/>
      <c r="G25" s="71"/>
    </row>
    <row r="26" spans="1:7" ht="42" customHeight="1" x14ac:dyDescent="0.3">
      <c r="A26" s="69" t="s">
        <v>102</v>
      </c>
      <c r="B26" s="69"/>
      <c r="C26" s="69"/>
      <c r="D26" s="69"/>
      <c r="E26" s="69"/>
      <c r="F26" s="69"/>
      <c r="G26" s="69"/>
    </row>
    <row r="27" spans="1:7" ht="19.5" thickBot="1" x14ac:dyDescent="0.3">
      <c r="A27" s="60" t="s">
        <v>1</v>
      </c>
      <c r="B27" s="60"/>
      <c r="C27" s="60"/>
      <c r="D27" s="60"/>
      <c r="E27" s="60"/>
      <c r="F27" s="60"/>
      <c r="G27" s="60"/>
    </row>
    <row r="28" spans="1:7" ht="66.75" customHeight="1" x14ac:dyDescent="0.25">
      <c r="A28" s="66" t="s">
        <v>103</v>
      </c>
      <c r="B28" s="66" t="s">
        <v>4</v>
      </c>
      <c r="C28" s="66" t="s">
        <v>5</v>
      </c>
      <c r="D28" s="66" t="s">
        <v>6</v>
      </c>
      <c r="E28" s="66" t="s">
        <v>7</v>
      </c>
      <c r="F28" s="66" t="s">
        <v>8</v>
      </c>
      <c r="G28" s="66" t="s">
        <v>9</v>
      </c>
    </row>
    <row r="29" spans="1:7" ht="15.75" thickBot="1" x14ac:dyDescent="0.3">
      <c r="A29" s="67"/>
      <c r="B29" s="67"/>
      <c r="C29" s="67"/>
      <c r="D29" s="67"/>
      <c r="E29" s="67"/>
      <c r="F29" s="67"/>
      <c r="G29" s="67"/>
    </row>
    <row r="30" spans="1:7" ht="16.5" thickBot="1" x14ac:dyDescent="0.3">
      <c r="A30" s="2" t="s">
        <v>10</v>
      </c>
      <c r="B30" s="4" t="s">
        <v>11</v>
      </c>
      <c r="C30" s="18" t="s">
        <v>110</v>
      </c>
      <c r="D30" s="18"/>
      <c r="E30" s="18"/>
      <c r="F30" s="18">
        <f>SUM(F31:F32)</f>
        <v>250000</v>
      </c>
      <c r="G30" s="18" t="s">
        <v>110</v>
      </c>
    </row>
    <row r="31" spans="1:7" ht="73.5" customHeight="1" thickBot="1" x14ac:dyDescent="0.3">
      <c r="A31" s="29" t="s">
        <v>153</v>
      </c>
      <c r="B31" s="30" t="s">
        <v>177</v>
      </c>
      <c r="C31" s="32"/>
      <c r="D31" s="7">
        <v>12</v>
      </c>
      <c r="E31" s="7">
        <v>20000</v>
      </c>
      <c r="F31" s="7">
        <f>D31*E31</f>
        <v>240000</v>
      </c>
      <c r="G31" s="47" t="s">
        <v>164</v>
      </c>
    </row>
    <row r="32" spans="1:7" ht="73.5" customHeight="1" thickBot="1" x14ac:dyDescent="0.3">
      <c r="A32" s="54" t="s">
        <v>183</v>
      </c>
      <c r="B32" s="30" t="s">
        <v>184</v>
      </c>
      <c r="C32" s="32"/>
      <c r="D32" s="7">
        <v>1</v>
      </c>
      <c r="E32" s="7">
        <v>10000</v>
      </c>
      <c r="F32" s="7">
        <f>D32*E32</f>
        <v>10000</v>
      </c>
      <c r="G32" s="47" t="s">
        <v>164</v>
      </c>
    </row>
    <row r="33" spans="1:7" ht="39" customHeight="1" thickBot="1" x14ac:dyDescent="0.3">
      <c r="A33" s="12" t="s">
        <v>13</v>
      </c>
      <c r="B33" s="30" t="s">
        <v>152</v>
      </c>
      <c r="C33" s="9" t="s">
        <v>110</v>
      </c>
      <c r="D33" s="9"/>
      <c r="E33" s="9"/>
      <c r="F33" s="9">
        <f>SUM(F34:F36)</f>
        <v>100000</v>
      </c>
      <c r="G33" s="9" t="s">
        <v>110</v>
      </c>
    </row>
    <row r="34" spans="1:7" ht="45" customHeight="1" thickBot="1" x14ac:dyDescent="0.3">
      <c r="A34" s="41" t="s">
        <v>159</v>
      </c>
      <c r="B34" s="40" t="s">
        <v>163</v>
      </c>
      <c r="C34" s="9"/>
      <c r="D34" s="7">
        <v>1</v>
      </c>
      <c r="E34" s="7">
        <v>40000</v>
      </c>
      <c r="F34" s="7">
        <f>D34*E34</f>
        <v>40000</v>
      </c>
      <c r="G34" s="37" t="s">
        <v>156</v>
      </c>
    </row>
    <row r="35" spans="1:7" ht="79.5" thickBot="1" x14ac:dyDescent="0.3">
      <c r="A35" s="45" t="s">
        <v>186</v>
      </c>
      <c r="B35" s="3" t="s">
        <v>185</v>
      </c>
      <c r="C35" s="9"/>
      <c r="D35" s="7">
        <v>15</v>
      </c>
      <c r="E35" s="7">
        <v>2800</v>
      </c>
      <c r="F35" s="7">
        <f>D35*E35</f>
        <v>42000</v>
      </c>
      <c r="G35" s="11" t="s">
        <v>164</v>
      </c>
    </row>
    <row r="36" spans="1:7" ht="45.75" thickBot="1" x14ac:dyDescent="0.3">
      <c r="A36" s="54" t="s">
        <v>187</v>
      </c>
      <c r="B36" s="10" t="s">
        <v>191</v>
      </c>
      <c r="C36" s="9"/>
      <c r="D36" s="7">
        <v>1200</v>
      </c>
      <c r="E36" s="7">
        <v>15</v>
      </c>
      <c r="F36" s="7">
        <f>D36*E36</f>
        <v>18000</v>
      </c>
      <c r="G36" s="37" t="s">
        <v>156</v>
      </c>
    </row>
    <row r="37" spans="1:7" ht="32.25" thickBot="1" x14ac:dyDescent="0.3">
      <c r="A37" s="12" t="s">
        <v>14</v>
      </c>
      <c r="B37" s="10" t="s">
        <v>15</v>
      </c>
      <c r="C37" s="9" t="s">
        <v>110</v>
      </c>
      <c r="D37" s="9">
        <f>D38</f>
        <v>0</v>
      </c>
      <c r="E37" s="9">
        <f>E38</f>
        <v>0</v>
      </c>
      <c r="F37" s="9">
        <f>F38</f>
        <v>0</v>
      </c>
      <c r="G37" s="9" t="s">
        <v>110</v>
      </c>
    </row>
    <row r="38" spans="1:7" ht="16.5" thickBot="1" x14ac:dyDescent="0.3">
      <c r="A38" s="12" t="s">
        <v>16</v>
      </c>
      <c r="B38" s="19" t="s">
        <v>104</v>
      </c>
      <c r="C38" s="11"/>
      <c r="D38" s="11">
        <v>0</v>
      </c>
      <c r="E38" s="11">
        <v>0</v>
      </c>
      <c r="F38" s="11">
        <f>D38*E38</f>
        <v>0</v>
      </c>
      <c r="G38" s="11" t="s">
        <v>130</v>
      </c>
    </row>
    <row r="39" spans="1:7" ht="16.5" thickBot="1" x14ac:dyDescent="0.3">
      <c r="A39" s="12" t="s">
        <v>17</v>
      </c>
      <c r="B39" s="10"/>
      <c r="C39" s="9"/>
      <c r="D39" s="9"/>
      <c r="E39" s="9"/>
      <c r="F39" s="9"/>
      <c r="G39" s="9"/>
    </row>
    <row r="40" spans="1:7" ht="16.5" thickBot="1" x14ac:dyDescent="0.3">
      <c r="A40" s="12" t="s">
        <v>12</v>
      </c>
      <c r="B40" s="10"/>
      <c r="C40" s="9"/>
      <c r="D40" s="9"/>
      <c r="E40" s="9"/>
      <c r="F40" s="9"/>
      <c r="G40" s="9"/>
    </row>
    <row r="41" spans="1:7" ht="179.25" customHeight="1" thickBot="1" x14ac:dyDescent="0.3">
      <c r="A41" s="12" t="s">
        <v>18</v>
      </c>
      <c r="B41" s="10" t="s">
        <v>19</v>
      </c>
      <c r="C41" s="9"/>
      <c r="D41" s="9"/>
      <c r="E41" s="9"/>
      <c r="F41" s="9"/>
      <c r="G41" s="9"/>
    </row>
    <row r="42" spans="1:7" ht="16.5" thickBot="1" x14ac:dyDescent="0.3">
      <c r="A42" s="12" t="s">
        <v>20</v>
      </c>
      <c r="B42" s="10"/>
      <c r="C42" s="9"/>
      <c r="D42" s="9"/>
      <c r="E42" s="9"/>
      <c r="F42" s="9"/>
      <c r="G42" s="9"/>
    </row>
    <row r="43" spans="1:7" ht="16.5" thickBot="1" x14ac:dyDescent="0.3">
      <c r="A43" s="12" t="s">
        <v>12</v>
      </c>
      <c r="B43" s="10"/>
      <c r="C43" s="9"/>
      <c r="D43" s="9"/>
      <c r="E43" s="9"/>
      <c r="F43" s="9"/>
      <c r="G43" s="9"/>
    </row>
    <row r="44" spans="1:7" ht="136.5" customHeight="1" thickBot="1" x14ac:dyDescent="0.3">
      <c r="A44" s="12" t="s">
        <v>22</v>
      </c>
      <c r="B44" s="10" t="s">
        <v>23</v>
      </c>
      <c r="C44" s="9"/>
      <c r="D44" s="9"/>
      <c r="E44" s="9"/>
      <c r="F44" s="9"/>
      <c r="G44" s="9"/>
    </row>
    <row r="45" spans="1:7" ht="16.5" thickBot="1" x14ac:dyDescent="0.3">
      <c r="A45" s="12" t="s">
        <v>24</v>
      </c>
      <c r="B45" s="10"/>
      <c r="C45" s="9"/>
      <c r="D45" s="9"/>
      <c r="E45" s="9"/>
      <c r="F45" s="9"/>
      <c r="G45" s="9"/>
    </row>
    <row r="46" spans="1:7" ht="16.5" thickBot="1" x14ac:dyDescent="0.3">
      <c r="A46" s="12" t="s">
        <v>12</v>
      </c>
      <c r="B46" s="10"/>
      <c r="C46" s="9"/>
      <c r="D46" s="9"/>
      <c r="E46" s="9"/>
      <c r="F46" s="9"/>
      <c r="G46" s="9"/>
    </row>
    <row r="47" spans="1:7" ht="16.5" thickBot="1" x14ac:dyDescent="0.3">
      <c r="A47" s="12" t="s">
        <v>25</v>
      </c>
      <c r="B47" s="10" t="s">
        <v>26</v>
      </c>
      <c r="C47" s="9"/>
      <c r="D47" s="9">
        <f>SUM(D48)</f>
        <v>0</v>
      </c>
      <c r="E47" s="9">
        <f>SUM(E48)</f>
        <v>0</v>
      </c>
      <c r="F47" s="9"/>
      <c r="G47" s="9"/>
    </row>
    <row r="48" spans="1:7" ht="16.5" thickBot="1" x14ac:dyDescent="0.3">
      <c r="A48" s="12" t="s">
        <v>27</v>
      </c>
      <c r="B48" s="19" t="s">
        <v>136</v>
      </c>
      <c r="C48" s="9"/>
      <c r="D48" s="11">
        <v>0</v>
      </c>
      <c r="E48" s="11">
        <v>0</v>
      </c>
      <c r="F48" s="9"/>
      <c r="G48" s="9"/>
    </row>
    <row r="49" spans="1:8" ht="16.5" thickBot="1" x14ac:dyDescent="0.3">
      <c r="A49" s="12" t="s">
        <v>28</v>
      </c>
      <c r="B49" s="10"/>
      <c r="C49" s="9"/>
      <c r="D49" s="9"/>
      <c r="E49" s="9"/>
      <c r="F49" s="9"/>
      <c r="G49" s="9"/>
    </row>
    <row r="50" spans="1:8" ht="16.5" thickBot="1" x14ac:dyDescent="0.3">
      <c r="A50" s="12" t="s">
        <v>12</v>
      </c>
      <c r="B50" s="10"/>
      <c r="C50" s="9"/>
      <c r="D50" s="9"/>
      <c r="E50" s="9"/>
      <c r="F50" s="9"/>
      <c r="G50" s="9"/>
    </row>
    <row r="51" spans="1:8" ht="16.5" thickBot="1" x14ac:dyDescent="0.3">
      <c r="A51" s="12" t="s">
        <v>48</v>
      </c>
      <c r="B51" s="8" t="s">
        <v>29</v>
      </c>
      <c r="C51" s="6"/>
      <c r="D51" s="9"/>
      <c r="E51" s="9"/>
      <c r="F51" s="9">
        <f>SUM(F30+F33)</f>
        <v>350000</v>
      </c>
      <c r="G51" s="9"/>
    </row>
    <row r="52" spans="1:8" ht="18.75" x14ac:dyDescent="0.25">
      <c r="A52" s="1"/>
    </row>
    <row r="53" spans="1:8" ht="18.75" x14ac:dyDescent="0.25">
      <c r="A53" s="61" t="s">
        <v>105</v>
      </c>
      <c r="B53" s="61"/>
      <c r="C53" s="61"/>
      <c r="D53" s="61"/>
      <c r="E53" s="61"/>
      <c r="F53" s="61"/>
      <c r="G53" s="61"/>
    </row>
    <row r="54" spans="1:8" ht="19.5" thickBot="1" x14ac:dyDescent="0.3">
      <c r="A54" s="60" t="s">
        <v>30</v>
      </c>
      <c r="B54" s="60"/>
      <c r="C54" s="60"/>
      <c r="D54" s="60"/>
      <c r="E54" s="60"/>
      <c r="F54" s="60"/>
      <c r="G54" s="60"/>
    </row>
    <row r="55" spans="1:8" ht="16.5" thickBot="1" x14ac:dyDescent="0.3">
      <c r="A55" s="72" t="s">
        <v>103</v>
      </c>
      <c r="B55" s="74" t="s">
        <v>4</v>
      </c>
      <c r="C55" s="72" t="s">
        <v>31</v>
      </c>
      <c r="D55" s="72" t="s">
        <v>32</v>
      </c>
      <c r="E55" s="78" t="s">
        <v>33</v>
      </c>
      <c r="F55" s="79"/>
      <c r="G55" s="80"/>
    </row>
    <row r="56" spans="1:8" ht="16.5" thickBot="1" x14ac:dyDescent="0.3">
      <c r="A56" s="77"/>
      <c r="B56" s="75"/>
      <c r="C56" s="77"/>
      <c r="D56" s="77"/>
      <c r="E56" s="31" t="s">
        <v>34</v>
      </c>
      <c r="F56" s="31" t="s">
        <v>36</v>
      </c>
      <c r="G56" s="31" t="s">
        <v>38</v>
      </c>
    </row>
    <row r="57" spans="1:8" ht="16.5" thickBot="1" x14ac:dyDescent="0.3">
      <c r="A57" s="73"/>
      <c r="B57" s="76"/>
      <c r="C57" s="73"/>
      <c r="D57" s="73"/>
      <c r="E57" s="11" t="s">
        <v>35</v>
      </c>
      <c r="F57" s="11" t="s">
        <v>37</v>
      </c>
      <c r="G57" s="11" t="s">
        <v>39</v>
      </c>
    </row>
    <row r="58" spans="1:8" ht="70.5" customHeight="1" thickBot="1" x14ac:dyDescent="0.3">
      <c r="A58" s="12" t="s">
        <v>10</v>
      </c>
      <c r="B58" s="30" t="s">
        <v>193</v>
      </c>
      <c r="C58" s="11" t="s">
        <v>178</v>
      </c>
      <c r="D58" s="11">
        <v>12</v>
      </c>
      <c r="E58" s="7">
        <v>20000</v>
      </c>
      <c r="F58" s="7">
        <v>30000</v>
      </c>
      <c r="G58" s="7">
        <v>40000</v>
      </c>
    </row>
    <row r="59" spans="1:8" ht="70.5" customHeight="1" thickBot="1" x14ac:dyDescent="0.3">
      <c r="A59" s="59" t="s">
        <v>13</v>
      </c>
      <c r="B59" s="40" t="s">
        <v>184</v>
      </c>
      <c r="C59" s="11" t="s">
        <v>178</v>
      </c>
      <c r="D59" s="11">
        <v>1</v>
      </c>
      <c r="E59" s="7">
        <v>10000</v>
      </c>
      <c r="F59" s="7">
        <v>18000</v>
      </c>
      <c r="G59" s="7">
        <v>26000</v>
      </c>
    </row>
    <row r="60" spans="1:8" ht="63" customHeight="1" thickBot="1" x14ac:dyDescent="0.3">
      <c r="A60" s="24" t="s">
        <v>14</v>
      </c>
      <c r="B60" s="40" t="s">
        <v>163</v>
      </c>
      <c r="C60" s="11" t="s">
        <v>165</v>
      </c>
      <c r="D60" s="11">
        <v>1</v>
      </c>
      <c r="E60" s="7">
        <v>40000</v>
      </c>
      <c r="F60" s="7">
        <v>50000</v>
      </c>
      <c r="G60" s="7">
        <v>55000</v>
      </c>
    </row>
    <row r="61" spans="1:8" ht="16.5" thickBot="1" x14ac:dyDescent="0.3">
      <c r="A61" s="12" t="s">
        <v>18</v>
      </c>
      <c r="B61" s="5" t="s">
        <v>106</v>
      </c>
      <c r="C61" s="11" t="s">
        <v>137</v>
      </c>
      <c r="D61" s="11"/>
      <c r="E61" s="11">
        <v>0</v>
      </c>
      <c r="F61" s="11">
        <v>0</v>
      </c>
      <c r="G61" s="11">
        <v>0</v>
      </c>
    </row>
    <row r="62" spans="1:8" ht="16.5" thickBot="1" x14ac:dyDescent="0.3">
      <c r="A62" s="12" t="s">
        <v>22</v>
      </c>
      <c r="B62" s="8" t="s">
        <v>29</v>
      </c>
      <c r="C62" s="11"/>
      <c r="D62" s="11">
        <f>SUM(D58:D61)</f>
        <v>14</v>
      </c>
      <c r="E62" s="11">
        <f>SUM(E58:E61)</f>
        <v>70000</v>
      </c>
      <c r="F62" s="11">
        <f>SUM(F58:F61)</f>
        <v>98000</v>
      </c>
      <c r="G62" s="11">
        <f>SUM(G58:G61)</f>
        <v>121000</v>
      </c>
    </row>
    <row r="63" spans="1:8" ht="15.75" x14ac:dyDescent="0.25">
      <c r="A63" s="22"/>
      <c r="B63" s="23"/>
      <c r="C63" s="22"/>
      <c r="D63" s="22"/>
      <c r="E63" s="22"/>
      <c r="F63" s="22"/>
      <c r="G63" s="22"/>
    </row>
    <row r="64" spans="1:8" ht="18.75" x14ac:dyDescent="0.25">
      <c r="A64" s="61"/>
      <c r="B64" s="61"/>
      <c r="C64" s="61"/>
      <c r="D64" s="61"/>
      <c r="E64" s="61"/>
      <c r="F64" s="61"/>
      <c r="G64" s="61"/>
      <c r="H64" s="21"/>
    </row>
    <row r="65" spans="1:12" ht="30.75" customHeight="1" x14ac:dyDescent="0.25">
      <c r="A65" s="68" t="s">
        <v>154</v>
      </c>
      <c r="B65" s="68"/>
      <c r="C65" s="68"/>
      <c r="D65" s="68"/>
      <c r="E65" s="68"/>
      <c r="F65" s="68"/>
      <c r="G65" s="68"/>
      <c r="H65" s="68"/>
    </row>
    <row r="66" spans="1:12" ht="33.75" customHeight="1" x14ac:dyDescent="0.25">
      <c r="A66" s="68" t="s">
        <v>133</v>
      </c>
      <c r="B66" s="68"/>
      <c r="C66" s="68"/>
      <c r="D66" s="68"/>
      <c r="E66" s="68"/>
      <c r="F66" s="68"/>
      <c r="G66" s="68"/>
      <c r="H66" s="68"/>
    </row>
    <row r="67" spans="1:12" ht="29.25" customHeight="1" x14ac:dyDescent="0.25">
      <c r="A67" s="68" t="s">
        <v>179</v>
      </c>
      <c r="B67" s="68"/>
      <c r="C67" s="68"/>
      <c r="D67" s="68"/>
      <c r="E67" s="68"/>
      <c r="F67" s="68"/>
      <c r="G67" s="68"/>
      <c r="H67" s="68"/>
    </row>
    <row r="68" spans="1:12" ht="29.25" customHeight="1" x14ac:dyDescent="0.25">
      <c r="A68" s="68" t="s">
        <v>155</v>
      </c>
      <c r="B68" s="68"/>
      <c r="C68" s="68"/>
      <c r="D68" s="68"/>
      <c r="E68" s="68"/>
      <c r="F68" s="68"/>
      <c r="G68" s="68"/>
      <c r="H68" s="68"/>
    </row>
    <row r="69" spans="1:12" ht="18.75" x14ac:dyDescent="0.25">
      <c r="A69" s="68" t="s">
        <v>107</v>
      </c>
      <c r="B69" s="68"/>
      <c r="C69" s="68"/>
      <c r="D69" s="68"/>
      <c r="E69" s="68"/>
      <c r="F69" s="68"/>
      <c r="G69" s="68"/>
      <c r="H69" s="68"/>
    </row>
    <row r="70" spans="1:12" ht="24.75" customHeight="1" x14ac:dyDescent="0.25">
      <c r="A70" s="68" t="s">
        <v>143</v>
      </c>
      <c r="B70" s="68"/>
      <c r="C70" s="68"/>
      <c r="D70" s="68"/>
      <c r="E70" s="68"/>
      <c r="F70" s="68"/>
      <c r="G70" s="68"/>
      <c r="H70" s="68"/>
    </row>
    <row r="71" spans="1:12" ht="30.75" customHeight="1" x14ac:dyDescent="0.25">
      <c r="A71" s="68" t="s">
        <v>160</v>
      </c>
      <c r="B71" s="68"/>
      <c r="C71" s="68"/>
      <c r="D71" s="68"/>
      <c r="E71" s="68"/>
      <c r="F71" s="68"/>
      <c r="G71" s="68"/>
      <c r="H71" s="68"/>
    </row>
    <row r="72" spans="1:12" s="20" customFormat="1" ht="19.5" thickBot="1" x14ac:dyDescent="0.3">
      <c r="A72" s="68" t="s">
        <v>108</v>
      </c>
      <c r="B72" s="68"/>
      <c r="C72" s="68"/>
      <c r="D72" s="68"/>
      <c r="E72" s="68"/>
      <c r="F72" s="68"/>
      <c r="G72" s="68"/>
      <c r="H72" s="68"/>
    </row>
    <row r="73" spans="1:12" ht="15" customHeight="1" x14ac:dyDescent="0.25">
      <c r="A73" s="84" t="s">
        <v>166</v>
      </c>
      <c r="B73" s="86"/>
      <c r="C73" s="87"/>
      <c r="D73" s="84" t="s">
        <v>167</v>
      </c>
      <c r="E73" s="84" t="s">
        <v>168</v>
      </c>
      <c r="F73" s="84" t="s">
        <v>40</v>
      </c>
      <c r="G73" s="84" t="s">
        <v>169</v>
      </c>
      <c r="H73" s="90"/>
      <c r="I73" s="84" t="s">
        <v>41</v>
      </c>
      <c r="J73" s="90"/>
      <c r="K73" s="84" t="s">
        <v>170</v>
      </c>
      <c r="L73" s="90"/>
    </row>
    <row r="74" spans="1:12" ht="62.25" customHeight="1" thickBot="1" x14ac:dyDescent="0.3">
      <c r="A74" s="85"/>
      <c r="B74" s="88"/>
      <c r="C74" s="89"/>
      <c r="D74" s="85"/>
      <c r="E74" s="85"/>
      <c r="F74" s="85"/>
      <c r="G74" s="85"/>
      <c r="H74" s="91"/>
      <c r="I74" s="85"/>
      <c r="J74" s="91"/>
      <c r="K74" s="85"/>
      <c r="L74" s="91"/>
    </row>
    <row r="75" spans="1:12" ht="16.5" thickBot="1" x14ac:dyDescent="0.3">
      <c r="A75" s="92">
        <v>1</v>
      </c>
      <c r="B75" s="93"/>
      <c r="C75" s="94"/>
      <c r="D75" s="31">
        <v>2</v>
      </c>
      <c r="E75" s="31">
        <v>3</v>
      </c>
      <c r="F75" s="31">
        <v>4</v>
      </c>
      <c r="G75" s="96">
        <v>5</v>
      </c>
      <c r="H75" s="97"/>
      <c r="I75" s="96">
        <v>6</v>
      </c>
      <c r="J75" s="97"/>
      <c r="K75" s="96">
        <v>7</v>
      </c>
      <c r="L75" s="97"/>
    </row>
    <row r="76" spans="1:12" ht="39.75" customHeight="1" thickBot="1" x14ac:dyDescent="0.3">
      <c r="A76" s="98" t="s">
        <v>181</v>
      </c>
      <c r="B76" s="99"/>
      <c r="C76" s="100"/>
      <c r="D76" s="56" t="s">
        <v>182</v>
      </c>
      <c r="E76" s="56">
        <v>600</v>
      </c>
      <c r="F76" s="56">
        <v>150</v>
      </c>
      <c r="G76" s="62">
        <f t="shared" ref="G76" si="0">E76*F76</f>
        <v>90000</v>
      </c>
      <c r="H76" s="63"/>
      <c r="I76" s="62">
        <v>0</v>
      </c>
      <c r="J76" s="63"/>
      <c r="K76" s="62">
        <v>0</v>
      </c>
      <c r="L76" s="63"/>
    </row>
    <row r="77" spans="1:12" ht="16.5" thickBot="1" x14ac:dyDescent="0.3">
      <c r="A77" s="81" t="s">
        <v>171</v>
      </c>
      <c r="B77" s="82"/>
      <c r="C77" s="83"/>
      <c r="D77" s="55"/>
      <c r="E77" s="56">
        <v>600</v>
      </c>
      <c r="F77" s="56" t="s">
        <v>110</v>
      </c>
      <c r="G77" s="62">
        <f>SUM(G76:G76)</f>
        <v>90000</v>
      </c>
      <c r="H77" s="63"/>
      <c r="I77" s="62" t="s">
        <v>110</v>
      </c>
      <c r="J77" s="63"/>
      <c r="K77" s="64">
        <f>SUM(K76:K76)</f>
        <v>0</v>
      </c>
      <c r="L77" s="65"/>
    </row>
    <row r="78" spans="1:12" ht="15.75" thickBot="1" x14ac:dyDescent="0.3">
      <c r="A78" s="48"/>
      <c r="B78" s="48"/>
      <c r="C78" s="48"/>
      <c r="D78" s="49"/>
      <c r="E78" s="50"/>
      <c r="F78" s="50"/>
      <c r="G78" s="50"/>
      <c r="H78" s="50"/>
      <c r="I78" s="50"/>
      <c r="J78" s="50"/>
      <c r="K78" s="51"/>
      <c r="L78" s="51"/>
    </row>
    <row r="79" spans="1:12" ht="15.75" customHeight="1" x14ac:dyDescent="0.25">
      <c r="A79" s="72" t="s">
        <v>103</v>
      </c>
      <c r="B79" s="72" t="s">
        <v>4</v>
      </c>
      <c r="C79" s="72" t="s">
        <v>42</v>
      </c>
    </row>
    <row r="80" spans="1:12" ht="15.75" thickBot="1" x14ac:dyDescent="0.3">
      <c r="A80" s="73"/>
      <c r="B80" s="73"/>
      <c r="C80" s="73"/>
    </row>
    <row r="81" spans="1:15" ht="16.5" thickBot="1" x14ac:dyDescent="0.3">
      <c r="A81" s="52" t="s">
        <v>10</v>
      </c>
      <c r="B81" s="58" t="s">
        <v>172</v>
      </c>
      <c r="C81" s="56">
        <v>5000</v>
      </c>
    </row>
    <row r="82" spans="1:15" ht="16.5" thickBot="1" x14ac:dyDescent="0.3">
      <c r="A82" s="52" t="s">
        <v>13</v>
      </c>
      <c r="B82" s="58" t="s">
        <v>43</v>
      </c>
      <c r="C82" s="56">
        <v>1000</v>
      </c>
    </row>
    <row r="83" spans="1:15" ht="16.5" thickBot="1" x14ac:dyDescent="0.3">
      <c r="A83" s="52" t="s">
        <v>14</v>
      </c>
      <c r="B83" s="58" t="s">
        <v>44</v>
      </c>
      <c r="C83" s="56">
        <v>0</v>
      </c>
    </row>
    <row r="84" spans="1:15" ht="16.5" thickBot="1" x14ac:dyDescent="0.3">
      <c r="A84" s="52" t="s">
        <v>18</v>
      </c>
      <c r="B84" s="58" t="s">
        <v>45</v>
      </c>
      <c r="C84" s="57">
        <v>2000</v>
      </c>
    </row>
    <row r="85" spans="1:15" ht="16.5" thickBot="1" x14ac:dyDescent="0.3">
      <c r="A85" s="39" t="s">
        <v>22</v>
      </c>
      <c r="B85" s="58" t="s">
        <v>46</v>
      </c>
      <c r="C85" s="57">
        <v>200</v>
      </c>
    </row>
    <row r="86" spans="1:15" ht="19.5" customHeight="1" thickBot="1" x14ac:dyDescent="0.3">
      <c r="A86" s="39" t="s">
        <v>25</v>
      </c>
      <c r="B86" s="58" t="s">
        <v>47</v>
      </c>
      <c r="C86" s="4">
        <v>0</v>
      </c>
    </row>
    <row r="87" spans="1:15" ht="50.25" customHeight="1" thickBot="1" x14ac:dyDescent="0.3">
      <c r="A87" s="39" t="s">
        <v>48</v>
      </c>
      <c r="B87" s="58" t="s">
        <v>49</v>
      </c>
      <c r="C87" s="4">
        <v>0</v>
      </c>
    </row>
    <row r="88" spans="1:15" ht="16.5" thickBot="1" x14ac:dyDescent="0.3">
      <c r="A88" s="39" t="s">
        <v>50</v>
      </c>
      <c r="B88" s="10" t="s">
        <v>51</v>
      </c>
      <c r="C88" s="4">
        <v>0</v>
      </c>
    </row>
    <row r="89" spans="1:15" ht="20.25" customHeight="1" thickBot="1" x14ac:dyDescent="0.3">
      <c r="A89" s="39" t="s">
        <v>113</v>
      </c>
      <c r="B89" s="10" t="s">
        <v>112</v>
      </c>
      <c r="C89" s="4">
        <v>0</v>
      </c>
    </row>
    <row r="90" spans="1:15" ht="16.5" thickBot="1" x14ac:dyDescent="0.3">
      <c r="A90" s="39" t="s">
        <v>114</v>
      </c>
      <c r="B90" s="10" t="s">
        <v>111</v>
      </c>
      <c r="C90" s="4">
        <v>800</v>
      </c>
    </row>
    <row r="91" spans="1:15" ht="16.5" thickBot="1" x14ac:dyDescent="0.3">
      <c r="A91" s="53" t="s">
        <v>115</v>
      </c>
      <c r="B91" s="10" t="s">
        <v>189</v>
      </c>
      <c r="C91" s="4">
        <v>3000</v>
      </c>
    </row>
    <row r="92" spans="1:15" ht="16.5" thickBot="1" x14ac:dyDescent="0.3">
      <c r="A92" s="39" t="s">
        <v>188</v>
      </c>
      <c r="B92" s="10" t="s">
        <v>29</v>
      </c>
      <c r="C92" s="4">
        <f>SUM(C81:C91)</f>
        <v>12000</v>
      </c>
    </row>
    <row r="93" spans="1:15" ht="18.75" x14ac:dyDescent="0.25">
      <c r="A93" s="1"/>
    </row>
    <row r="94" spans="1:15" ht="18.75" x14ac:dyDescent="0.25">
      <c r="A94" s="61" t="s">
        <v>109</v>
      </c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</row>
    <row r="95" spans="1:15" ht="18.75" x14ac:dyDescent="0.25">
      <c r="A95" s="61" t="s">
        <v>52</v>
      </c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</row>
    <row r="96" spans="1:15" ht="19.5" thickBot="1" x14ac:dyDescent="0.3">
      <c r="A96" s="13" t="s">
        <v>53</v>
      </c>
    </row>
    <row r="97" spans="1:15" ht="49.5" customHeight="1" thickBot="1" x14ac:dyDescent="0.3">
      <c r="A97" s="26" t="s">
        <v>103</v>
      </c>
      <c r="B97" s="31" t="s">
        <v>54</v>
      </c>
      <c r="C97" s="33" t="s">
        <v>55</v>
      </c>
      <c r="D97" s="33" t="s">
        <v>56</v>
      </c>
      <c r="E97" s="33" t="s">
        <v>57</v>
      </c>
      <c r="F97" s="33" t="s">
        <v>58</v>
      </c>
      <c r="G97" s="33" t="s">
        <v>59</v>
      </c>
      <c r="H97" s="33" t="s">
        <v>60</v>
      </c>
      <c r="I97" s="33" t="s">
        <v>61</v>
      </c>
      <c r="J97" s="33" t="s">
        <v>62</v>
      </c>
      <c r="K97" s="33" t="s">
        <v>63</v>
      </c>
      <c r="L97" s="33" t="s">
        <v>64</v>
      </c>
      <c r="M97" s="33" t="s">
        <v>65</v>
      </c>
      <c r="N97" s="33" t="s">
        <v>66</v>
      </c>
      <c r="O97" s="33" t="s">
        <v>29</v>
      </c>
    </row>
    <row r="98" spans="1:15" ht="16.5" thickBot="1" x14ac:dyDescent="0.3">
      <c r="A98" s="31" t="s">
        <v>10</v>
      </c>
      <c r="B98" s="11" t="s">
        <v>67</v>
      </c>
      <c r="C98" s="11" t="s">
        <v>127</v>
      </c>
      <c r="D98" s="42" t="s">
        <v>116</v>
      </c>
      <c r="E98" s="42" t="s">
        <v>117</v>
      </c>
      <c r="F98" s="42" t="s">
        <v>118</v>
      </c>
      <c r="G98" s="42" t="s">
        <v>119</v>
      </c>
      <c r="H98" s="42" t="s">
        <v>120</v>
      </c>
      <c r="I98" s="42" t="s">
        <v>121</v>
      </c>
      <c r="J98" s="42" t="s">
        <v>122</v>
      </c>
      <c r="K98" s="11" t="s">
        <v>123</v>
      </c>
      <c r="L98" s="11" t="s">
        <v>124</v>
      </c>
      <c r="M98" s="11" t="s">
        <v>125</v>
      </c>
      <c r="N98" s="11" t="s">
        <v>126</v>
      </c>
      <c r="O98" s="31"/>
    </row>
    <row r="99" spans="1:15" ht="16.5" thickBot="1" x14ac:dyDescent="0.3">
      <c r="A99" s="45" t="s">
        <v>13</v>
      </c>
      <c r="B99" s="11" t="s">
        <v>68</v>
      </c>
      <c r="C99" s="11">
        <v>0</v>
      </c>
      <c r="D99" s="11">
        <v>0</v>
      </c>
      <c r="E99" s="11">
        <v>0</v>
      </c>
      <c r="F99" s="11">
        <v>0</v>
      </c>
      <c r="G99" s="11">
        <v>0</v>
      </c>
      <c r="H99" s="11">
        <v>1</v>
      </c>
      <c r="I99" s="11">
        <v>1</v>
      </c>
      <c r="J99" s="11">
        <v>1</v>
      </c>
      <c r="K99" s="31">
        <v>1</v>
      </c>
      <c r="L99" s="11">
        <v>1</v>
      </c>
      <c r="M99" s="11">
        <v>1</v>
      </c>
      <c r="N99" s="11">
        <v>1</v>
      </c>
      <c r="O99" s="11"/>
    </row>
    <row r="100" spans="1:15" ht="16.5" thickBot="1" x14ac:dyDescent="0.3">
      <c r="A100" s="45" t="s">
        <v>14</v>
      </c>
      <c r="B100" s="11" t="s">
        <v>69</v>
      </c>
      <c r="C100" s="11">
        <f>C99*G77</f>
        <v>0</v>
      </c>
      <c r="D100" s="11">
        <f>D99*H77</f>
        <v>0</v>
      </c>
      <c r="E100" s="11">
        <v>0</v>
      </c>
      <c r="F100" s="11">
        <f>F99*J77</f>
        <v>0</v>
      </c>
      <c r="G100" s="11">
        <f>G99*K77</f>
        <v>0</v>
      </c>
      <c r="H100" s="11">
        <v>90000</v>
      </c>
      <c r="I100" s="11">
        <v>90000</v>
      </c>
      <c r="J100" s="11">
        <v>90000</v>
      </c>
      <c r="K100" s="11">
        <v>90000</v>
      </c>
      <c r="L100" s="11">
        <v>90000</v>
      </c>
      <c r="M100" s="11">
        <v>90000</v>
      </c>
      <c r="N100" s="11">
        <v>90000</v>
      </c>
      <c r="O100" s="11">
        <f>SUM(C100:N100)</f>
        <v>630000</v>
      </c>
    </row>
    <row r="101" spans="1:15" ht="34.5" customHeight="1" thickBot="1" x14ac:dyDescent="0.3">
      <c r="A101" s="45" t="s">
        <v>18</v>
      </c>
      <c r="B101" s="31" t="s">
        <v>128</v>
      </c>
      <c r="C101" s="11">
        <f>SUM(C102:C107)</f>
        <v>12000</v>
      </c>
      <c r="D101" s="11">
        <f t="shared" ref="D101:N101" si="1">SUM(D102:D107)</f>
        <v>12000</v>
      </c>
      <c r="E101" s="11">
        <f t="shared" si="1"/>
        <v>12000</v>
      </c>
      <c r="F101" s="11">
        <f t="shared" si="1"/>
        <v>12000</v>
      </c>
      <c r="G101" s="11">
        <f t="shared" si="1"/>
        <v>12000</v>
      </c>
      <c r="H101" s="11">
        <f t="shared" si="1"/>
        <v>12000</v>
      </c>
      <c r="I101" s="11">
        <f t="shared" si="1"/>
        <v>12000</v>
      </c>
      <c r="J101" s="11">
        <f t="shared" si="1"/>
        <v>12000</v>
      </c>
      <c r="K101" s="11">
        <f t="shared" si="1"/>
        <v>12000</v>
      </c>
      <c r="L101" s="11">
        <f t="shared" si="1"/>
        <v>12000</v>
      </c>
      <c r="M101" s="11">
        <f t="shared" si="1"/>
        <v>12000</v>
      </c>
      <c r="N101" s="11">
        <f t="shared" si="1"/>
        <v>12000</v>
      </c>
      <c r="O101" s="11">
        <f t="shared" ref="O101:O110" si="2">SUM(C101:N101)</f>
        <v>144000</v>
      </c>
    </row>
    <row r="102" spans="1:15" ht="16.5" thickBot="1" x14ac:dyDescent="0.3">
      <c r="A102" s="45" t="s">
        <v>20</v>
      </c>
      <c r="B102" s="11" t="s">
        <v>111</v>
      </c>
      <c r="C102" s="11">
        <v>800</v>
      </c>
      <c r="D102" s="11">
        <v>800</v>
      </c>
      <c r="E102" s="11">
        <v>800</v>
      </c>
      <c r="F102" s="11">
        <v>800</v>
      </c>
      <c r="G102" s="11">
        <v>800</v>
      </c>
      <c r="H102" s="11">
        <v>800</v>
      </c>
      <c r="I102" s="11">
        <v>800</v>
      </c>
      <c r="J102" s="11">
        <v>800</v>
      </c>
      <c r="K102" s="11">
        <v>800</v>
      </c>
      <c r="L102" s="11">
        <v>800</v>
      </c>
      <c r="M102" s="11">
        <v>800</v>
      </c>
      <c r="N102" s="11">
        <v>800</v>
      </c>
      <c r="O102" s="11">
        <f t="shared" si="2"/>
        <v>9600</v>
      </c>
    </row>
    <row r="103" spans="1:15" ht="16.5" thickBot="1" x14ac:dyDescent="0.3">
      <c r="A103" s="45" t="s">
        <v>21</v>
      </c>
      <c r="B103" s="11" t="s">
        <v>43</v>
      </c>
      <c r="C103" s="11">
        <v>1000</v>
      </c>
      <c r="D103" s="11">
        <v>1000</v>
      </c>
      <c r="E103" s="11">
        <v>1000</v>
      </c>
      <c r="F103" s="11">
        <v>1000</v>
      </c>
      <c r="G103" s="11">
        <v>1000</v>
      </c>
      <c r="H103" s="11">
        <v>1000</v>
      </c>
      <c r="I103" s="11">
        <v>1000</v>
      </c>
      <c r="J103" s="11">
        <v>1000</v>
      </c>
      <c r="K103" s="11">
        <v>1000</v>
      </c>
      <c r="L103" s="11">
        <v>1000</v>
      </c>
      <c r="M103" s="11">
        <v>1000</v>
      </c>
      <c r="N103" s="11">
        <v>1000</v>
      </c>
      <c r="O103" s="11">
        <f t="shared" si="2"/>
        <v>12000</v>
      </c>
    </row>
    <row r="104" spans="1:15" ht="16.5" thickBot="1" x14ac:dyDescent="0.3">
      <c r="A104" s="45" t="s">
        <v>70</v>
      </c>
      <c r="B104" s="11" t="s">
        <v>172</v>
      </c>
      <c r="C104" s="11">
        <v>5000</v>
      </c>
      <c r="D104" s="11">
        <v>5000</v>
      </c>
      <c r="E104" s="11">
        <v>5000</v>
      </c>
      <c r="F104" s="11">
        <v>5000</v>
      </c>
      <c r="G104" s="11">
        <v>5000</v>
      </c>
      <c r="H104" s="11">
        <v>5000</v>
      </c>
      <c r="I104" s="11">
        <v>5000</v>
      </c>
      <c r="J104" s="11">
        <v>5000</v>
      </c>
      <c r="K104" s="11">
        <v>5000</v>
      </c>
      <c r="L104" s="11">
        <v>5000</v>
      </c>
      <c r="M104" s="11">
        <v>5000</v>
      </c>
      <c r="N104" s="11">
        <v>5000</v>
      </c>
      <c r="O104" s="11">
        <f t="shared" si="2"/>
        <v>60000</v>
      </c>
    </row>
    <row r="105" spans="1:15" ht="16.5" thickBot="1" x14ac:dyDescent="0.3">
      <c r="A105" s="45" t="s">
        <v>173</v>
      </c>
      <c r="B105" s="11" t="s">
        <v>144</v>
      </c>
      <c r="C105" s="31">
        <v>2000</v>
      </c>
      <c r="D105" s="31">
        <v>2000</v>
      </c>
      <c r="E105" s="31">
        <v>2000</v>
      </c>
      <c r="F105" s="31">
        <v>2000</v>
      </c>
      <c r="G105" s="31">
        <v>2000</v>
      </c>
      <c r="H105" s="31">
        <v>2000</v>
      </c>
      <c r="I105" s="31">
        <v>2000</v>
      </c>
      <c r="J105" s="31">
        <v>2000</v>
      </c>
      <c r="K105" s="31">
        <v>2000</v>
      </c>
      <c r="L105" s="31">
        <v>2000</v>
      </c>
      <c r="M105" s="31">
        <v>2000</v>
      </c>
      <c r="N105" s="31">
        <v>2000</v>
      </c>
      <c r="O105" s="11">
        <f t="shared" si="2"/>
        <v>24000</v>
      </c>
    </row>
    <row r="106" spans="1:15" ht="16.5" thickBot="1" x14ac:dyDescent="0.3">
      <c r="A106" s="54" t="s">
        <v>190</v>
      </c>
      <c r="B106" s="25" t="s">
        <v>189</v>
      </c>
      <c r="C106" s="31">
        <v>3000</v>
      </c>
      <c r="D106" s="31">
        <v>3000</v>
      </c>
      <c r="E106" s="31">
        <v>3000</v>
      </c>
      <c r="F106" s="31">
        <v>3000</v>
      </c>
      <c r="G106" s="31">
        <v>3000</v>
      </c>
      <c r="H106" s="31">
        <v>3000</v>
      </c>
      <c r="I106" s="31">
        <v>3000</v>
      </c>
      <c r="J106" s="31">
        <v>3000</v>
      </c>
      <c r="K106" s="31">
        <v>3000</v>
      </c>
      <c r="L106" s="31">
        <v>3000</v>
      </c>
      <c r="M106" s="31">
        <v>3000</v>
      </c>
      <c r="N106" s="31">
        <v>3000</v>
      </c>
      <c r="O106" s="11">
        <f t="shared" si="2"/>
        <v>36000</v>
      </c>
    </row>
    <row r="107" spans="1:15" ht="16.5" thickBot="1" x14ac:dyDescent="0.3">
      <c r="A107" s="59" t="s">
        <v>194</v>
      </c>
      <c r="B107" s="25" t="s">
        <v>46</v>
      </c>
      <c r="C107" s="31">
        <v>200</v>
      </c>
      <c r="D107" s="31">
        <v>200</v>
      </c>
      <c r="E107" s="31">
        <v>200</v>
      </c>
      <c r="F107" s="31">
        <v>200</v>
      </c>
      <c r="G107" s="31">
        <v>200</v>
      </c>
      <c r="H107" s="31">
        <v>200</v>
      </c>
      <c r="I107" s="31">
        <v>200</v>
      </c>
      <c r="J107" s="31">
        <v>200</v>
      </c>
      <c r="K107" s="31">
        <v>200</v>
      </c>
      <c r="L107" s="31">
        <v>200</v>
      </c>
      <c r="M107" s="31">
        <v>200</v>
      </c>
      <c r="N107" s="31">
        <v>200</v>
      </c>
      <c r="O107" s="11">
        <f t="shared" si="2"/>
        <v>2400</v>
      </c>
    </row>
    <row r="108" spans="1:15" ht="16.5" thickBot="1" x14ac:dyDescent="0.3">
      <c r="A108" s="45" t="s">
        <v>22</v>
      </c>
      <c r="B108" s="25" t="s">
        <v>71</v>
      </c>
      <c r="C108" s="31">
        <f>C100-C101</f>
        <v>-12000</v>
      </c>
      <c r="D108" s="31">
        <f t="shared" ref="D108:N108" si="3">D100-D101</f>
        <v>-12000</v>
      </c>
      <c r="E108" s="31">
        <f t="shared" si="3"/>
        <v>-12000</v>
      </c>
      <c r="F108" s="31">
        <f t="shared" si="3"/>
        <v>-12000</v>
      </c>
      <c r="G108" s="31">
        <f t="shared" si="3"/>
        <v>-12000</v>
      </c>
      <c r="H108" s="31">
        <f t="shared" si="3"/>
        <v>78000</v>
      </c>
      <c r="I108" s="31">
        <f t="shared" si="3"/>
        <v>78000</v>
      </c>
      <c r="J108" s="31">
        <f t="shared" si="3"/>
        <v>78000</v>
      </c>
      <c r="K108" s="31">
        <f t="shared" si="3"/>
        <v>78000</v>
      </c>
      <c r="L108" s="31">
        <f t="shared" si="3"/>
        <v>78000</v>
      </c>
      <c r="M108" s="31">
        <f t="shared" si="3"/>
        <v>78000</v>
      </c>
      <c r="N108" s="31">
        <f t="shared" si="3"/>
        <v>78000</v>
      </c>
      <c r="O108" s="11">
        <f t="shared" si="2"/>
        <v>486000</v>
      </c>
    </row>
    <row r="109" spans="1:15" ht="16.5" thickBot="1" x14ac:dyDescent="0.3">
      <c r="A109" s="45" t="s">
        <v>25</v>
      </c>
      <c r="B109" s="11" t="s">
        <v>72</v>
      </c>
      <c r="C109" s="11">
        <v>-480</v>
      </c>
      <c r="D109" s="11">
        <v>-480</v>
      </c>
      <c r="E109" s="11">
        <v>-480</v>
      </c>
      <c r="F109" s="11">
        <v>-480</v>
      </c>
      <c r="G109" s="11">
        <v>-480</v>
      </c>
      <c r="H109" s="11">
        <f t="shared" ref="H109:N109" si="4">H108*4/100</f>
        <v>3120</v>
      </c>
      <c r="I109" s="11">
        <f t="shared" si="4"/>
        <v>3120</v>
      </c>
      <c r="J109" s="11">
        <f t="shared" si="4"/>
        <v>3120</v>
      </c>
      <c r="K109" s="11">
        <f t="shared" si="4"/>
        <v>3120</v>
      </c>
      <c r="L109" s="11">
        <f t="shared" si="4"/>
        <v>3120</v>
      </c>
      <c r="M109" s="11">
        <f t="shared" si="4"/>
        <v>3120</v>
      </c>
      <c r="N109" s="11">
        <f t="shared" si="4"/>
        <v>3120</v>
      </c>
      <c r="O109" s="11">
        <f t="shared" si="2"/>
        <v>19440</v>
      </c>
    </row>
    <row r="110" spans="1:15" ht="16.5" thickBot="1" x14ac:dyDescent="0.3">
      <c r="A110" s="45" t="s">
        <v>48</v>
      </c>
      <c r="B110" s="11" t="s">
        <v>73</v>
      </c>
      <c r="C110" s="28">
        <f>C108-C109</f>
        <v>-11520</v>
      </c>
      <c r="D110" s="28">
        <f t="shared" ref="D110:N110" si="5">D108-D109</f>
        <v>-11520</v>
      </c>
      <c r="E110" s="28">
        <f t="shared" si="5"/>
        <v>-11520</v>
      </c>
      <c r="F110" s="28">
        <f t="shared" si="5"/>
        <v>-11520</v>
      </c>
      <c r="G110" s="28">
        <f t="shared" si="5"/>
        <v>-11520</v>
      </c>
      <c r="H110" s="28">
        <f t="shared" si="5"/>
        <v>74880</v>
      </c>
      <c r="I110" s="28">
        <f t="shared" si="5"/>
        <v>74880</v>
      </c>
      <c r="J110" s="28">
        <f t="shared" si="5"/>
        <v>74880</v>
      </c>
      <c r="K110" s="28">
        <f t="shared" si="5"/>
        <v>74880</v>
      </c>
      <c r="L110" s="28">
        <f t="shared" si="5"/>
        <v>74880</v>
      </c>
      <c r="M110" s="28">
        <f t="shared" si="5"/>
        <v>74880</v>
      </c>
      <c r="N110" s="28">
        <f t="shared" si="5"/>
        <v>74880</v>
      </c>
      <c r="O110" s="11">
        <f t="shared" si="2"/>
        <v>466560</v>
      </c>
    </row>
    <row r="111" spans="1:15" ht="16.5" thickBot="1" x14ac:dyDescent="0.3">
      <c r="A111" s="45" t="s">
        <v>50</v>
      </c>
      <c r="B111" s="11" t="s">
        <v>74</v>
      </c>
      <c r="C111" s="35">
        <v>-100</v>
      </c>
      <c r="D111" s="35">
        <v>-100</v>
      </c>
      <c r="E111" s="35">
        <v>-100</v>
      </c>
      <c r="F111" s="35">
        <v>-100</v>
      </c>
      <c r="G111" s="35">
        <v>-100</v>
      </c>
      <c r="H111" s="35">
        <f>H110/H101*100</f>
        <v>624</v>
      </c>
      <c r="I111" s="35">
        <f t="shared" ref="I111:O111" si="6">I110/I101*100</f>
        <v>624</v>
      </c>
      <c r="J111" s="35">
        <f t="shared" si="6"/>
        <v>624</v>
      </c>
      <c r="K111" s="35">
        <f t="shared" si="6"/>
        <v>624</v>
      </c>
      <c r="L111" s="35">
        <f t="shared" si="6"/>
        <v>624</v>
      </c>
      <c r="M111" s="35">
        <f t="shared" si="6"/>
        <v>624</v>
      </c>
      <c r="N111" s="35">
        <f t="shared" si="6"/>
        <v>624</v>
      </c>
      <c r="O111" s="35">
        <f t="shared" si="6"/>
        <v>324</v>
      </c>
    </row>
    <row r="112" spans="1:15" ht="18.75" x14ac:dyDescent="0.25">
      <c r="A112" s="14"/>
    </row>
    <row r="113" spans="1:15" ht="18.75" x14ac:dyDescent="0.25">
      <c r="A113" s="14"/>
    </row>
    <row r="114" spans="1:15" ht="18.75" x14ac:dyDescent="0.25">
      <c r="A114" s="61" t="s">
        <v>75</v>
      </c>
      <c r="B114" s="61"/>
      <c r="C114" s="61"/>
      <c r="D114" s="61"/>
      <c r="E114" s="61"/>
      <c r="F114" s="16"/>
      <c r="G114" s="16"/>
      <c r="H114" s="16"/>
      <c r="I114" s="16"/>
      <c r="J114" s="16"/>
      <c r="K114" s="16"/>
      <c r="L114" s="16"/>
      <c r="M114" s="16"/>
      <c r="N114" s="16"/>
      <c r="O114" s="16"/>
    </row>
    <row r="115" spans="1:15" ht="19.5" thickBot="1" x14ac:dyDescent="0.3">
      <c r="A115" s="60" t="s">
        <v>76</v>
      </c>
      <c r="B115" s="60"/>
      <c r="C115" s="60"/>
      <c r="D115" s="60"/>
      <c r="E115" s="60"/>
    </row>
    <row r="116" spans="1:15" ht="48" thickBot="1" x14ac:dyDescent="0.3">
      <c r="A116" s="46" t="s">
        <v>103</v>
      </c>
      <c r="B116" s="11" t="s">
        <v>54</v>
      </c>
      <c r="C116" s="11" t="s">
        <v>77</v>
      </c>
      <c r="D116" s="11" t="s">
        <v>129</v>
      </c>
      <c r="E116" s="11" t="s">
        <v>78</v>
      </c>
    </row>
    <row r="117" spans="1:15" ht="16.5" thickBot="1" x14ac:dyDescent="0.3">
      <c r="A117" s="45" t="s">
        <v>10</v>
      </c>
      <c r="B117" s="8" t="s">
        <v>79</v>
      </c>
      <c r="C117" s="11" t="s">
        <v>80</v>
      </c>
      <c r="D117" s="11">
        <f>E117/12</f>
        <v>52500</v>
      </c>
      <c r="E117" s="11">
        <f>O100</f>
        <v>630000</v>
      </c>
    </row>
    <row r="118" spans="1:15" ht="16.5" thickBot="1" x14ac:dyDescent="0.3">
      <c r="A118" s="45" t="s">
        <v>13</v>
      </c>
      <c r="B118" s="8" t="s">
        <v>81</v>
      </c>
      <c r="C118" s="11" t="s">
        <v>80</v>
      </c>
      <c r="D118" s="11">
        <f>E118/12</f>
        <v>52500</v>
      </c>
      <c r="E118" s="11">
        <f>O100</f>
        <v>630000</v>
      </c>
    </row>
    <row r="119" spans="1:15" ht="16.5" thickBot="1" x14ac:dyDescent="0.3">
      <c r="A119" s="45" t="s">
        <v>14</v>
      </c>
      <c r="B119" s="8" t="s">
        <v>82</v>
      </c>
      <c r="C119" s="11" t="s">
        <v>80</v>
      </c>
      <c r="D119" s="11">
        <f>E119/12</f>
        <v>12000</v>
      </c>
      <c r="E119" s="11">
        <f>O101</f>
        <v>144000</v>
      </c>
    </row>
    <row r="120" spans="1:15" ht="16.5" thickBot="1" x14ac:dyDescent="0.3">
      <c r="A120" s="45" t="s">
        <v>18</v>
      </c>
      <c r="B120" s="8" t="s">
        <v>51</v>
      </c>
      <c r="C120" s="11" t="s">
        <v>80</v>
      </c>
      <c r="D120" s="36">
        <f>E120/12</f>
        <v>1620</v>
      </c>
      <c r="E120" s="11">
        <f>O109</f>
        <v>19440</v>
      </c>
    </row>
    <row r="121" spans="1:15" ht="16.5" thickBot="1" x14ac:dyDescent="0.3">
      <c r="A121" s="45" t="s">
        <v>22</v>
      </c>
      <c r="B121" s="8" t="s">
        <v>83</v>
      </c>
      <c r="C121" s="11" t="s">
        <v>80</v>
      </c>
      <c r="D121" s="36">
        <f>E121/12</f>
        <v>38880</v>
      </c>
      <c r="E121" s="28">
        <f>O110</f>
        <v>466560</v>
      </c>
    </row>
    <row r="122" spans="1:15" ht="16.5" thickBot="1" x14ac:dyDescent="0.3">
      <c r="A122" s="38" t="s">
        <v>25</v>
      </c>
      <c r="B122" s="8" t="s">
        <v>84</v>
      </c>
      <c r="C122" s="11" t="s">
        <v>85</v>
      </c>
      <c r="D122" s="28" t="s">
        <v>110</v>
      </c>
      <c r="E122" s="28">
        <v>9</v>
      </c>
    </row>
    <row r="123" spans="1:15" ht="16.5" thickBot="1" x14ac:dyDescent="0.3">
      <c r="A123" s="38" t="s">
        <v>48</v>
      </c>
      <c r="B123" s="8" t="s">
        <v>86</v>
      </c>
      <c r="C123" s="11" t="s">
        <v>87</v>
      </c>
      <c r="D123" s="28" t="s">
        <v>110</v>
      </c>
      <c r="E123" s="35">
        <f>O111</f>
        <v>324</v>
      </c>
    </row>
    <row r="124" spans="1:15" ht="18.75" x14ac:dyDescent="0.25">
      <c r="A124" s="1"/>
    </row>
    <row r="125" spans="1:15" ht="18.75" x14ac:dyDescent="0.25">
      <c r="A125" s="61" t="s">
        <v>88</v>
      </c>
      <c r="B125" s="61"/>
      <c r="C125" s="61"/>
      <c r="D125" s="61"/>
      <c r="E125" s="61"/>
      <c r="F125" s="16"/>
      <c r="G125" s="16"/>
      <c r="H125" s="16"/>
      <c r="I125" s="16"/>
      <c r="J125" s="16"/>
      <c r="K125" s="16"/>
      <c r="L125" s="16"/>
      <c r="M125" s="16"/>
      <c r="N125" s="16"/>
      <c r="O125" s="16"/>
    </row>
    <row r="126" spans="1:15" ht="19.5" thickBot="1" x14ac:dyDescent="0.3">
      <c r="A126" s="60" t="s">
        <v>89</v>
      </c>
      <c r="B126" s="60"/>
      <c r="C126" s="60"/>
      <c r="D126" s="60"/>
    </row>
    <row r="127" spans="1:15" ht="62.25" customHeight="1" x14ac:dyDescent="0.25">
      <c r="A127" s="43" t="s">
        <v>2</v>
      </c>
      <c r="B127" s="66" t="s">
        <v>90</v>
      </c>
      <c r="C127" s="66" t="s">
        <v>180</v>
      </c>
      <c r="D127" s="66" t="s">
        <v>91</v>
      </c>
    </row>
    <row r="128" spans="1:15" ht="16.5" thickBot="1" x14ac:dyDescent="0.3">
      <c r="A128" s="44" t="s">
        <v>3</v>
      </c>
      <c r="B128" s="67"/>
      <c r="C128" s="67"/>
      <c r="D128" s="67"/>
    </row>
    <row r="129" spans="1:4" ht="89.25" customHeight="1" thickBot="1" x14ac:dyDescent="0.3">
      <c r="A129" s="44" t="s">
        <v>10</v>
      </c>
      <c r="B129" s="10" t="s">
        <v>92</v>
      </c>
      <c r="C129" s="4">
        <v>350000</v>
      </c>
      <c r="D129" s="4">
        <v>100</v>
      </c>
    </row>
    <row r="130" spans="1:4" ht="16.5" thickBot="1" x14ac:dyDescent="0.3">
      <c r="A130" s="44" t="s">
        <v>13</v>
      </c>
      <c r="B130" s="10" t="s">
        <v>93</v>
      </c>
      <c r="C130" s="4">
        <v>0</v>
      </c>
      <c r="D130" s="4">
        <v>0</v>
      </c>
    </row>
    <row r="131" spans="1:4" ht="32.25" thickBot="1" x14ac:dyDescent="0.3">
      <c r="A131" s="44" t="s">
        <v>14</v>
      </c>
      <c r="B131" s="10" t="s">
        <v>94</v>
      </c>
      <c r="C131" s="4">
        <v>0</v>
      </c>
      <c r="D131" s="4">
        <v>0</v>
      </c>
    </row>
    <row r="132" spans="1:4" ht="16.5" thickBot="1" x14ac:dyDescent="0.3">
      <c r="A132" s="44" t="s">
        <v>18</v>
      </c>
      <c r="B132" s="10" t="s">
        <v>29</v>
      </c>
      <c r="C132" s="4">
        <f>SUM(C129:C131)</f>
        <v>350000</v>
      </c>
      <c r="D132" s="4">
        <f>SUM(D129:D131)</f>
        <v>100</v>
      </c>
    </row>
    <row r="133" spans="1:4" ht="18.75" x14ac:dyDescent="0.25">
      <c r="A133" s="15"/>
    </row>
    <row r="134" spans="1:4" ht="18.75" x14ac:dyDescent="0.25">
      <c r="A134" s="61" t="s">
        <v>132</v>
      </c>
      <c r="B134" s="61"/>
      <c r="C134" s="61"/>
      <c r="D134" s="61"/>
    </row>
    <row r="135" spans="1:4" ht="19.5" thickBot="1" x14ac:dyDescent="0.3">
      <c r="A135" s="60" t="s">
        <v>95</v>
      </c>
      <c r="B135" s="60"/>
      <c r="C135" s="60"/>
    </row>
    <row r="136" spans="1:4" ht="78" customHeight="1" thickBot="1" x14ac:dyDescent="0.3">
      <c r="A136" s="46" t="s">
        <v>131</v>
      </c>
      <c r="B136" s="11" t="s">
        <v>96</v>
      </c>
      <c r="C136" s="11" t="s">
        <v>97</v>
      </c>
    </row>
    <row r="137" spans="1:4" ht="131.25" customHeight="1" thickBot="1" x14ac:dyDescent="0.3">
      <c r="A137" s="54" t="s">
        <v>10</v>
      </c>
      <c r="B137" s="8" t="s">
        <v>174</v>
      </c>
      <c r="C137" s="8" t="s">
        <v>196</v>
      </c>
    </row>
    <row r="138" spans="1:4" ht="61.5" customHeight="1" thickBot="1" x14ac:dyDescent="0.3">
      <c r="A138" s="54" t="s">
        <v>13</v>
      </c>
      <c r="B138" s="27" t="s">
        <v>138</v>
      </c>
      <c r="C138" s="34" t="s">
        <v>157</v>
      </c>
    </row>
    <row r="139" spans="1:4" ht="18.75" x14ac:dyDescent="0.25">
      <c r="A139" s="1"/>
    </row>
  </sheetData>
  <mergeCells count="83">
    <mergeCell ref="A135:C135"/>
    <mergeCell ref="A125:E125"/>
    <mergeCell ref="C127:C128"/>
    <mergeCell ref="A79:A80"/>
    <mergeCell ref="I73:J74"/>
    <mergeCell ref="B127:B128"/>
    <mergeCell ref="D127:D128"/>
    <mergeCell ref="A95:O95"/>
    <mergeCell ref="A94:O94"/>
    <mergeCell ref="G75:H75"/>
    <mergeCell ref="I75:J75"/>
    <mergeCell ref="K75:L75"/>
    <mergeCell ref="A76:C76"/>
    <mergeCell ref="G76:H76"/>
    <mergeCell ref="I76:J76"/>
    <mergeCell ref="K76:L76"/>
    <mergeCell ref="K73:L74"/>
    <mergeCell ref="A75:C75"/>
    <mergeCell ref="A126:D126"/>
    <mergeCell ref="A134:D134"/>
    <mergeCell ref="A1:G1"/>
    <mergeCell ref="A28:A29"/>
    <mergeCell ref="A53:G53"/>
    <mergeCell ref="A54:G54"/>
    <mergeCell ref="A55:A57"/>
    <mergeCell ref="A18:G18"/>
    <mergeCell ref="A19:G19"/>
    <mergeCell ref="A20:G20"/>
    <mergeCell ref="A21:G21"/>
    <mergeCell ref="A22:G22"/>
    <mergeCell ref="A23:G23"/>
    <mergeCell ref="A24:G24"/>
    <mergeCell ref="A10:G10"/>
    <mergeCell ref="A11:G11"/>
    <mergeCell ref="A12:G12"/>
    <mergeCell ref="A13:G13"/>
    <mergeCell ref="A2:G2"/>
    <mergeCell ref="A3:G3"/>
    <mergeCell ref="A4:G4"/>
    <mergeCell ref="A5:G5"/>
    <mergeCell ref="A6:G6"/>
    <mergeCell ref="A7:G7"/>
    <mergeCell ref="A8:G8"/>
    <mergeCell ref="A9:G9"/>
    <mergeCell ref="A27:G27"/>
    <mergeCell ref="A26:G26"/>
    <mergeCell ref="A64:G64"/>
    <mergeCell ref="B79:B80"/>
    <mergeCell ref="C79:C80"/>
    <mergeCell ref="B55:B57"/>
    <mergeCell ref="C55:C57"/>
    <mergeCell ref="D55:D57"/>
    <mergeCell ref="E55:G55"/>
    <mergeCell ref="A77:C77"/>
    <mergeCell ref="A72:H72"/>
    <mergeCell ref="E73:E74"/>
    <mergeCell ref="A73:C74"/>
    <mergeCell ref="D73:D74"/>
    <mergeCell ref="F73:F74"/>
    <mergeCell ref="G73:H74"/>
    <mergeCell ref="A14:G14"/>
    <mergeCell ref="A15:G15"/>
    <mergeCell ref="A16:G16"/>
    <mergeCell ref="A17:G17"/>
    <mergeCell ref="A25:G25"/>
    <mergeCell ref="G28:G29"/>
    <mergeCell ref="A65:H65"/>
    <mergeCell ref="A71:H71"/>
    <mergeCell ref="A70:H70"/>
    <mergeCell ref="A69:H69"/>
    <mergeCell ref="A68:H68"/>
    <mergeCell ref="A67:H67"/>
    <mergeCell ref="A66:H66"/>
    <mergeCell ref="B28:B29"/>
    <mergeCell ref="C28:C29"/>
    <mergeCell ref="D28:D29"/>
    <mergeCell ref="E28:E29"/>
    <mergeCell ref="F28:F29"/>
    <mergeCell ref="A115:E115"/>
    <mergeCell ref="A114:E114"/>
    <mergeCell ref="G77:H77"/>
    <mergeCell ref="I77:J77"/>
    <mergeCell ref="K77:L77"/>
  </mergeCells>
  <hyperlinks>
    <hyperlink ref="A6" r:id="rId1" display="mailto:Ivanivanov1984@yandex.ru"/>
  </hyperlinks>
  <pageMargins left="0.7" right="0.7" top="0.75" bottom="0.75" header="0.3" footer="0.3"/>
  <pageSetup paperSize="9" scale="38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Носикова Евгения Геннадьевна</dc:creator>
  <cp:lastModifiedBy>Анисимова Галина Анатольевна</cp:lastModifiedBy>
  <cp:lastPrinted>2024-07-26T05:36:45Z</cp:lastPrinted>
  <dcterms:created xsi:type="dcterms:W3CDTF">2015-06-05T18:19:34Z</dcterms:created>
  <dcterms:modified xsi:type="dcterms:W3CDTF">2024-12-17T09:27:45Z</dcterms:modified>
</cp:coreProperties>
</file>