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ОБУ Центр компетенций АПК Липецкой области\Отдел консультационного и информационного обеспечения\Анисимова Г.А\Бедность бизнес-планы коробочное решение\"/>
    </mc:Choice>
  </mc:AlternateContent>
  <bookViews>
    <workbookView xWindow="0" yWindow="0" windowWidth="28800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D99" i="1"/>
  <c r="E99" i="1"/>
  <c r="F99" i="1"/>
  <c r="G99" i="1"/>
  <c r="H99" i="1"/>
  <c r="I99" i="1"/>
  <c r="J99" i="1"/>
  <c r="K99" i="1"/>
  <c r="L99" i="1"/>
  <c r="M99" i="1"/>
  <c r="N99" i="1"/>
  <c r="O104" i="1"/>
  <c r="C99" i="1"/>
  <c r="O105" i="1"/>
  <c r="K74" i="1"/>
  <c r="C90" i="1" l="1"/>
  <c r="F32" i="1"/>
  <c r="F35" i="1"/>
  <c r="F33" i="1"/>
  <c r="F34" i="1"/>
  <c r="L106" i="1" l="1"/>
  <c r="D98" i="1"/>
  <c r="D106" i="1" s="1"/>
  <c r="F98" i="1"/>
  <c r="F106" i="1" s="1"/>
  <c r="H98" i="1"/>
  <c r="H106" i="1" s="1"/>
  <c r="I98" i="1"/>
  <c r="I106" i="1" s="1"/>
  <c r="J98" i="1"/>
  <c r="J106" i="1" s="1"/>
  <c r="J107" i="1" s="1"/>
  <c r="J108" i="1" s="1"/>
  <c r="J109" i="1" s="1"/>
  <c r="K98" i="1"/>
  <c r="K106" i="1" s="1"/>
  <c r="M106" i="1"/>
  <c r="O102" i="1"/>
  <c r="N106" i="1"/>
  <c r="N107" i="1" s="1"/>
  <c r="N108" i="1" s="1"/>
  <c r="N109" i="1" s="1"/>
  <c r="O100" i="1"/>
  <c r="O101" i="1"/>
  <c r="O103" i="1"/>
  <c r="C130" i="1"/>
  <c r="D130" i="1"/>
  <c r="K75" i="1"/>
  <c r="G98" i="1" s="1"/>
  <c r="G106" i="1" s="1"/>
  <c r="G75" i="1"/>
  <c r="C98" i="1" s="1"/>
  <c r="K107" i="1" l="1"/>
  <c r="K108" i="1" s="1"/>
  <c r="K109" i="1" s="1"/>
  <c r="O98" i="1"/>
  <c r="E115" i="1" s="1"/>
  <c r="D115" i="1" s="1"/>
  <c r="G107" i="1"/>
  <c r="G108" i="1" s="1"/>
  <c r="G109" i="1" s="1"/>
  <c r="F107" i="1"/>
  <c r="F108" i="1" s="1"/>
  <c r="F109" i="1" s="1"/>
  <c r="E106" i="1"/>
  <c r="E107" i="1" s="1"/>
  <c r="M107" i="1"/>
  <c r="M108" i="1" s="1"/>
  <c r="M109" i="1" s="1"/>
  <c r="I107" i="1"/>
  <c r="I108" i="1" s="1"/>
  <c r="I109" i="1" s="1"/>
  <c r="L107" i="1"/>
  <c r="L108" i="1" s="1"/>
  <c r="L109" i="1" s="1"/>
  <c r="H107" i="1"/>
  <c r="H108" i="1" s="1"/>
  <c r="H109" i="1" s="1"/>
  <c r="D107" i="1"/>
  <c r="D108" i="1" s="1"/>
  <c r="D109" i="1" s="1"/>
  <c r="F31" i="1"/>
  <c r="E116" i="1" l="1"/>
  <c r="D116" i="1" s="1"/>
  <c r="E108" i="1"/>
  <c r="E109" i="1" s="1"/>
  <c r="F30" i="1"/>
  <c r="D36" i="1" l="1"/>
  <c r="E36" i="1"/>
  <c r="E60" i="1" l="1"/>
  <c r="F60" i="1"/>
  <c r="G60" i="1"/>
  <c r="D60" i="1"/>
  <c r="E46" i="1"/>
  <c r="D46" i="1"/>
  <c r="F37" i="1"/>
  <c r="F36" i="1" s="1"/>
  <c r="F50" i="1" l="1"/>
  <c r="O99" i="1"/>
  <c r="E117" i="1" s="1"/>
  <c r="D117" i="1" s="1"/>
  <c r="C106" i="1"/>
  <c r="C107" i="1" s="1"/>
  <c r="C108" i="1" l="1"/>
  <c r="C109" i="1" s="1"/>
  <c r="O107" i="1"/>
  <c r="E118" i="1" s="1"/>
  <c r="D118" i="1" s="1"/>
  <c r="O106" i="1"/>
  <c r="O108" i="1" l="1"/>
  <c r="O109" i="1" s="1"/>
  <c r="E121" i="1" l="1"/>
  <c r="E119" i="1"/>
  <c r="D119" i="1" s="1"/>
</calcChain>
</file>

<file path=xl/sharedStrings.xml><?xml version="1.0" encoding="utf-8"?>
<sst xmlns="http://schemas.openxmlformats.org/spreadsheetml/2006/main" count="260" uniqueCount="195">
  <si>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</si>
  <si>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</si>
  <si>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</si>
  <si>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</si>
  <si>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</si>
  <si>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</si>
  <si>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</si>
  <si>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</si>
  <si>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</si>
  <si>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</si>
  <si>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</si>
  <si>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</si>
  <si>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</si>
  <si>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</si>
  <si>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</si>
  <si>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</si>
  <si>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</si>
  <si>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</si>
  <si>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</si>
  <si>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</si>
  <si>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</si>
  <si>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</si>
  <si>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</si>
  <si>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</si>
  <si>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</si>
  <si>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</si>
  <si>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</si>
  <si>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</si>
  <si>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</si>
  <si>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</si>
  <si>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</si>
  <si>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</si>
  <si>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</si>
  <si>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</si>
  <si>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</si>
  <si>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</si>
  <si>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</si>
  <si>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</si>
  <si>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</si>
  <si>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</si>
  <si>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Цена, руб.</t>
  </si>
  <si>
    <t>Прямые расходы (стоимость) на 1 ед., руб.</t>
  </si>
  <si>
    <t>руб./мес.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</si>
  <si>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</si>
  <si>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</si>
  <si>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</si>
  <si>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</si>
  <si>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</si>
  <si>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</si>
  <si>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</si>
  <si>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</si>
  <si>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</si>
  <si>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</si>
  <si>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</si>
  <si>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</si>
  <si>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</si>
  <si>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</si>
  <si>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</si>
  <si>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</si>
  <si>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</si>
  <si>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</si>
  <si>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</si>
  <si>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</si>
  <si>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</si>
  <si>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</si>
  <si>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</si>
  <si>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</si>
  <si>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</si>
  <si>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</si>
  <si>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</si>
  <si>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</si>
  <si>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</si>
  <si>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</si>
  <si>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</si>
  <si>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</si>
  <si>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</si>
  <si>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</si>
  <si>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</si>
  <si>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</si>
  <si>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</si>
  <si>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</si>
  <si>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</si>
  <si>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</si>
  <si>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</si>
  <si>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</si>
  <si>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</si>
  <si>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</si>
  <si>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</si>
  <si>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</si>
  <si>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</si>
  <si>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</si>
  <si>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</si>
  <si>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</si>
  <si>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</si>
  <si>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</si>
  <si>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</si>
  <si>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</si>
  <si>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</si>
  <si>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</si>
  <si>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</si>
  <si>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</si>
  <si>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</si>
  <si>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</si>
  <si>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</si>
  <si>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</si>
  <si>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</si>
  <si>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</si>
  <si>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</si>
  <si>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</si>
  <si>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</si>
  <si>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</si>
  <si>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</si>
  <si>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</si>
  <si>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</si>
  <si>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</si>
  <si>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</si>
  <si>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</si>
  <si>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</si>
  <si>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</si>
  <si>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</si>
  <si>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</si>
  <si>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</si>
  <si>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</si>
  <si>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</si>
  <si>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</si>
  <si>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</si>
  <si>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</si>
  <si>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</si>
  <si>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</si>
  <si>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</si>
  <si>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</si>
  <si>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</si>
  <si>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</si>
  <si>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</si>
  <si>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</si>
  <si>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</si>
  <si>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</si>
  <si>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</si>
  <si>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</si>
  <si>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</si>
  <si>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</si>
  <si>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</si>
  <si>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</si>
  <si>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</si>
  <si>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</si>
  <si>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</si>
  <si>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</si>
  <si>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</si>
  <si>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</si>
  <si>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</si>
  <si>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</si>
  <si>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</si>
  <si>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</si>
  <si>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t>Материально-производственные запасы:</t>
  </si>
  <si>
    <t>1.1.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</si>
  <si>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</si>
  <si>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</si>
  <si>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Маркетплейсы,специализированные магазины</t>
  </si>
  <si>
    <t>Отслеживание новых тенденций рынка данных услуг, расширения спектра предлагаемых услуг</t>
  </si>
  <si>
    <t>2.7.Имеющееся оборудование/товары/сырье/имущество для бизнеса</t>
  </si>
  <si>
    <t>2.1.</t>
  </si>
  <si>
    <t>2.2.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</si>
  <si>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радио", Агрегатор. Также размещена информация в социальных сетях (вконтакте)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</si>
  <si>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Животноводство</t>
    </r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</si>
  <si>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1. Выращивание здоровых и качественных быков для реализации в живом весе.
2. Обеспечение рынка свежим и высококачественным мясом.
3. Развитие и расширение бизнеса в сфере животноводства.
- Способ достижения цели: приобретение оборудования, поголовья КРС.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</si>
  <si>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 01.42.1: Разведение мясного и прочего крупного рогатого скота, включая буйволов, яков и др.</t>
    </r>
  </si>
  <si>
    <r>
      <t>2.5.Планируемый график работы (дней в неделю), в том числе с указанием часов в неделю: 7</t>
    </r>
    <r>
      <rPr>
        <sz val="14"/>
        <color theme="1"/>
        <rFont val="Times New Roman"/>
        <family val="1"/>
        <charset val="204"/>
      </rPr>
      <t xml:space="preserve"> дней в неделю, 6 часовой рабочий день</t>
    </r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</si>
  <si>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в выращивании птицы и сельскохозяйственных животных, наличие рынка сбыта</t>
    </r>
  </si>
  <si>
    <t>Бычки</t>
  </si>
  <si>
    <t>2.3.</t>
  </si>
  <si>
    <t>Зернодробилка</t>
  </si>
  <si>
    <t>Физические лица, юридические лица ( договор купли продажи)</t>
  </si>
  <si>
    <t>Бык</t>
  </si>
  <si>
    <t>Крупное жвачное животное семейства полорогих отряда парнокопытных.</t>
  </si>
  <si>
    <t>Специальная машина, измельчающая зерно.</t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</si>
  <si>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Конкуренты КФХ</t>
    </r>
  </si>
  <si>
    <t>Товар/Услуга</t>
  </si>
  <si>
    <t>ед. изм.</t>
  </si>
  <si>
    <t xml:space="preserve">Количество в месяц </t>
  </si>
  <si>
    <t xml:space="preserve">Выручка, руб.           </t>
  </si>
  <si>
    <t xml:space="preserve">Прямые расходы всего, руб.           </t>
  </si>
  <si>
    <t>КРС (мясом)</t>
  </si>
  <si>
    <t>кг.</t>
  </si>
  <si>
    <t>Итого в месяц:</t>
  </si>
  <si>
    <t>Корм</t>
  </si>
  <si>
    <t>4.4.</t>
  </si>
  <si>
    <t>Заболевание животных, эпидемия</t>
  </si>
  <si>
    <t>Сено (тюки)</t>
  </si>
  <si>
    <t>Зерносмесь</t>
  </si>
  <si>
    <t>12.</t>
  </si>
  <si>
    <t>Ветеринарное обслуживние</t>
  </si>
  <si>
    <t>4.5.</t>
  </si>
  <si>
    <t>4.6.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</si>
  <si>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8,4 месяцев</t>
    </r>
  </si>
  <si>
    <t>Регулярные ветеринарные обследования животных, соблюдение санитарных норм и профилактических мер.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</si>
</sst>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8" fillId="0" borderId="2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7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abSelected="1" topLeftCell="A130" zoomScale="115" zoomScaleNormal="115" workbookViewId="0">
      <selection activeCell="C135" sqref="C135"/>
    </sheetView>
  </sheetViews>
  <sheetFormatPr defaultRowHeight="15" x14ac:dyDescent="0.25"/>
  <cols>
    <col min="1" max="1" width="6.85546875" customWidth="1"/>
    <col min="2" max="2" width="39.5703125" customWidth="1"/>
    <col min="3" max="3" width="25.5703125" customWidth="1"/>
    <col min="4" max="4" width="12.5703125" customWidth="1"/>
    <col min="5" max="5" width="12.85546875" customWidth="1"/>
    <col min="6" max="6" width="13" customWidth="1"/>
    <col min="7" max="7" width="16.42578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98" t="s">
        <v>0</v>
      </c>
      <c r="B1" s="98"/>
      <c r="C1" s="98"/>
      <c r="D1" s="98"/>
      <c r="E1" s="98"/>
      <c r="F1" s="98"/>
      <c r="G1" s="98"/>
    </row>
    <row r="2" spans="1:7" ht="18.75" x14ac:dyDescent="0.3">
      <c r="A2" s="71" t="s">
        <v>99</v>
      </c>
      <c r="B2" s="71"/>
      <c r="C2" s="71"/>
      <c r="D2" s="71"/>
      <c r="E2" s="71"/>
      <c r="F2" s="71"/>
      <c r="G2" s="71"/>
    </row>
    <row r="3" spans="1:7" ht="19.5" customHeight="1" x14ac:dyDescent="0.3">
      <c r="A3" s="71" t="s">
        <v>150</v>
      </c>
      <c r="B3" s="72"/>
      <c r="C3" s="72"/>
      <c r="D3" s="72"/>
      <c r="E3" s="72"/>
      <c r="F3" s="72"/>
      <c r="G3" s="72"/>
    </row>
    <row r="4" spans="1:7" ht="18.75" x14ac:dyDescent="0.3">
      <c r="A4" s="72" t="s">
        <v>151</v>
      </c>
      <c r="B4" s="72"/>
      <c r="C4" s="72"/>
      <c r="D4" s="72"/>
      <c r="E4" s="72"/>
      <c r="F4" s="72"/>
      <c r="G4" s="72"/>
    </row>
    <row r="5" spans="1:7" ht="21" customHeight="1" x14ac:dyDescent="0.3">
      <c r="A5" s="72" t="s">
        <v>146</v>
      </c>
      <c r="B5" s="72"/>
      <c r="C5" s="72"/>
      <c r="D5" s="72"/>
      <c r="E5" s="72"/>
      <c r="F5" s="72"/>
      <c r="G5" s="72"/>
    </row>
    <row r="6" spans="1:7" s="19" customFormat="1" ht="18.75" x14ac:dyDescent="0.3">
      <c r="A6" s="71" t="s">
        <v>149</v>
      </c>
      <c r="B6" s="72"/>
      <c r="C6" s="72"/>
      <c r="D6" s="72"/>
      <c r="E6" s="72"/>
      <c r="F6" s="72"/>
      <c r="G6" s="72"/>
    </row>
    <row r="7" spans="1:7" ht="23.25" customHeight="1" x14ac:dyDescent="0.3">
      <c r="A7" s="72" t="s">
        <v>147</v>
      </c>
      <c r="B7" s="72"/>
      <c r="C7" s="72"/>
      <c r="D7" s="72"/>
      <c r="E7" s="72"/>
      <c r="F7" s="72"/>
      <c r="G7" s="72"/>
    </row>
    <row r="8" spans="1:7" ht="33" customHeight="1" x14ac:dyDescent="0.3">
      <c r="A8" s="71" t="s">
        <v>148</v>
      </c>
      <c r="B8" s="72"/>
      <c r="C8" s="72"/>
      <c r="D8" s="72"/>
      <c r="E8" s="72"/>
      <c r="F8" s="72"/>
      <c r="G8" s="72"/>
    </row>
    <row r="9" spans="1:7" ht="43.5" customHeight="1" x14ac:dyDescent="0.3">
      <c r="A9" s="72" t="s">
        <v>141</v>
      </c>
      <c r="B9" s="72"/>
      <c r="C9" s="72"/>
      <c r="D9" s="72"/>
      <c r="E9" s="72"/>
      <c r="F9" s="72"/>
      <c r="G9" s="72"/>
    </row>
    <row r="10" spans="1:7" ht="35.25" customHeight="1" x14ac:dyDescent="0.3">
      <c r="A10" s="72" t="s">
        <v>142</v>
      </c>
      <c r="B10" s="72"/>
      <c r="C10" s="72"/>
      <c r="D10" s="72"/>
      <c r="E10" s="72"/>
      <c r="F10" s="72"/>
      <c r="G10" s="72"/>
    </row>
    <row r="11" spans="1:7" ht="20.25" customHeight="1" x14ac:dyDescent="0.3">
      <c r="A11" s="72" t="s">
        <v>135</v>
      </c>
      <c r="B11" s="72"/>
      <c r="C11" s="72"/>
      <c r="D11" s="72"/>
      <c r="E11" s="72"/>
      <c r="F11" s="72"/>
      <c r="G11" s="72"/>
    </row>
    <row r="12" spans="1:7" ht="18.75" x14ac:dyDescent="0.3">
      <c r="A12" s="71" t="s">
        <v>100</v>
      </c>
      <c r="B12" s="71"/>
      <c r="C12" s="71"/>
      <c r="D12" s="71"/>
      <c r="E12" s="71"/>
      <c r="F12" s="71"/>
      <c r="G12" s="71"/>
    </row>
    <row r="13" spans="1:7" ht="21" customHeight="1" x14ac:dyDescent="0.3">
      <c r="A13" s="72" t="s">
        <v>163</v>
      </c>
      <c r="B13" s="72"/>
      <c r="C13" s="72"/>
      <c r="D13" s="72"/>
      <c r="E13" s="72"/>
      <c r="F13" s="72"/>
      <c r="G13" s="72"/>
    </row>
    <row r="14" spans="1:7" ht="97.5" customHeight="1" x14ac:dyDescent="0.3">
      <c r="A14" s="71" t="s">
        <v>164</v>
      </c>
      <c r="B14" s="71"/>
      <c r="C14" s="71"/>
      <c r="D14" s="71"/>
      <c r="E14" s="71"/>
      <c r="F14" s="71"/>
      <c r="G14" s="71"/>
    </row>
    <row r="15" spans="1:7" ht="40.5" customHeight="1" x14ac:dyDescent="0.3">
      <c r="A15" s="72" t="s">
        <v>165</v>
      </c>
      <c r="B15" s="72"/>
      <c r="C15" s="72"/>
      <c r="D15" s="72"/>
      <c r="E15" s="72"/>
      <c r="F15" s="72"/>
      <c r="G15" s="72"/>
    </row>
    <row r="16" spans="1:7" ht="47.25" customHeight="1" x14ac:dyDescent="0.3">
      <c r="A16" s="71" t="s">
        <v>152</v>
      </c>
      <c r="B16" s="71"/>
      <c r="C16" s="71"/>
      <c r="D16" s="71"/>
      <c r="E16" s="71"/>
      <c r="F16" s="71"/>
      <c r="G16" s="71"/>
    </row>
    <row r="17" spans="1:7" ht="41.25" customHeight="1" x14ac:dyDescent="0.3">
      <c r="A17" s="71" t="s">
        <v>166</v>
      </c>
      <c r="B17" s="71"/>
      <c r="C17" s="71"/>
      <c r="D17" s="71"/>
      <c r="E17" s="71"/>
      <c r="F17" s="71"/>
      <c r="G17" s="71"/>
    </row>
    <row r="18" spans="1:7" ht="43.5" customHeight="1" x14ac:dyDescent="0.3">
      <c r="A18" s="71" t="s">
        <v>143</v>
      </c>
      <c r="B18" s="71"/>
      <c r="C18" s="71"/>
      <c r="D18" s="71"/>
      <c r="E18" s="71"/>
      <c r="F18" s="71"/>
      <c r="G18" s="71"/>
    </row>
    <row r="19" spans="1:7" ht="41.25" customHeight="1" x14ac:dyDescent="0.3">
      <c r="A19" s="71" t="s">
        <v>159</v>
      </c>
      <c r="B19" s="71"/>
      <c r="C19" s="71"/>
      <c r="D19" s="71"/>
      <c r="E19" s="71"/>
      <c r="F19" s="71"/>
      <c r="G19" s="71"/>
    </row>
    <row r="20" spans="1:7" ht="36.75" customHeight="1" x14ac:dyDescent="0.3">
      <c r="A20" s="72" t="s">
        <v>101</v>
      </c>
      <c r="B20" s="72"/>
      <c r="C20" s="72"/>
      <c r="D20" s="72"/>
      <c r="E20" s="72"/>
      <c r="F20" s="72"/>
      <c r="G20" s="72"/>
    </row>
    <row r="21" spans="1:7" ht="54" customHeight="1" x14ac:dyDescent="0.3">
      <c r="A21" s="72" t="s">
        <v>167</v>
      </c>
      <c r="B21" s="72"/>
      <c r="C21" s="72"/>
      <c r="D21" s="72"/>
      <c r="E21" s="72"/>
      <c r="F21" s="72"/>
      <c r="G21" s="72"/>
    </row>
    <row r="22" spans="1:7" ht="40.5" customHeight="1" x14ac:dyDescent="0.3">
      <c r="A22" s="72" t="s">
        <v>136</v>
      </c>
      <c r="B22" s="72"/>
      <c r="C22" s="72"/>
      <c r="D22" s="72"/>
      <c r="E22" s="72"/>
      <c r="F22" s="72"/>
      <c r="G22" s="72"/>
    </row>
    <row r="23" spans="1:7" ht="18.75" x14ac:dyDescent="0.3">
      <c r="A23" s="72" t="s">
        <v>102</v>
      </c>
      <c r="B23" s="72"/>
      <c r="C23" s="72"/>
      <c r="D23" s="72"/>
      <c r="E23" s="72"/>
      <c r="F23" s="72"/>
      <c r="G23" s="72"/>
    </row>
    <row r="24" spans="1:7" ht="21.75" customHeight="1" x14ac:dyDescent="0.3">
      <c r="A24" s="72" t="s">
        <v>140</v>
      </c>
      <c r="B24" s="72"/>
      <c r="C24" s="72"/>
      <c r="D24" s="72"/>
      <c r="E24" s="72"/>
      <c r="F24" s="72"/>
      <c r="G24" s="72"/>
    </row>
    <row r="25" spans="1:7" ht="19.5" customHeight="1" x14ac:dyDescent="0.3">
      <c r="A25" s="72" t="s">
        <v>193</v>
      </c>
      <c r="B25" s="72"/>
      <c r="C25" s="72"/>
      <c r="D25" s="72"/>
      <c r="E25" s="72"/>
      <c r="F25" s="72"/>
      <c r="G25" s="72"/>
    </row>
    <row r="26" spans="1:7" ht="42" customHeight="1" x14ac:dyDescent="0.3">
      <c r="A26" s="71" t="s">
        <v>103</v>
      </c>
      <c r="B26" s="71"/>
      <c r="C26" s="71"/>
      <c r="D26" s="71"/>
      <c r="E26" s="71"/>
      <c r="F26" s="71"/>
      <c r="G26" s="71"/>
    </row>
    <row r="27" spans="1:7" ht="19.5" thickBot="1" x14ac:dyDescent="0.3">
      <c r="A27" s="67" t="s">
        <v>1</v>
      </c>
      <c r="B27" s="67"/>
      <c r="C27" s="67"/>
      <c r="D27" s="67"/>
      <c r="E27" s="67"/>
      <c r="F27" s="67"/>
      <c r="G27" s="67"/>
    </row>
    <row r="28" spans="1:7" ht="66.75" customHeight="1" x14ac:dyDescent="0.25">
      <c r="A28" s="79" t="s">
        <v>104</v>
      </c>
      <c r="B28" s="79" t="s">
        <v>4</v>
      </c>
      <c r="C28" s="79" t="s">
        <v>5</v>
      </c>
      <c r="D28" s="79" t="s">
        <v>6</v>
      </c>
      <c r="E28" s="79" t="s">
        <v>7</v>
      </c>
      <c r="F28" s="79" t="s">
        <v>8</v>
      </c>
      <c r="G28" s="79" t="s">
        <v>9</v>
      </c>
    </row>
    <row r="29" spans="1:7" ht="15.75" thickBot="1" x14ac:dyDescent="0.3">
      <c r="A29" s="80"/>
      <c r="B29" s="80"/>
      <c r="C29" s="80"/>
      <c r="D29" s="80"/>
      <c r="E29" s="80"/>
      <c r="F29" s="80"/>
      <c r="G29" s="80"/>
    </row>
    <row r="30" spans="1:7" ht="16.5" thickBot="1" x14ac:dyDescent="0.3">
      <c r="A30" s="2" t="s">
        <v>10</v>
      </c>
      <c r="B30" s="5" t="s">
        <v>11</v>
      </c>
      <c r="C30" s="20" t="s">
        <v>111</v>
      </c>
      <c r="D30" s="20"/>
      <c r="E30" s="20"/>
      <c r="F30" s="20">
        <f>SUM(F31:F31)</f>
        <v>280000</v>
      </c>
      <c r="G30" s="20" t="s">
        <v>111</v>
      </c>
    </row>
    <row r="31" spans="1:7" ht="82.5" customHeight="1" thickBot="1" x14ac:dyDescent="0.3">
      <c r="A31" s="31" t="s">
        <v>154</v>
      </c>
      <c r="B31" s="32" t="s">
        <v>168</v>
      </c>
      <c r="C31" s="34"/>
      <c r="D31" s="8">
        <v>8</v>
      </c>
      <c r="E31" s="8">
        <v>35000</v>
      </c>
      <c r="F31" s="8">
        <f>D31*E31</f>
        <v>280000</v>
      </c>
      <c r="G31" s="51" t="s">
        <v>171</v>
      </c>
    </row>
    <row r="32" spans="1:7" ht="39" customHeight="1" thickBot="1" x14ac:dyDescent="0.3">
      <c r="A32" s="14" t="s">
        <v>13</v>
      </c>
      <c r="B32" s="32" t="s">
        <v>153</v>
      </c>
      <c r="C32" s="10" t="s">
        <v>111</v>
      </c>
      <c r="D32" s="10"/>
      <c r="E32" s="10"/>
      <c r="F32" s="10">
        <f>SUM(F33:F35)</f>
        <v>70000</v>
      </c>
      <c r="G32" s="10" t="s">
        <v>111</v>
      </c>
    </row>
    <row r="33" spans="1:7" ht="45" customHeight="1" thickBot="1" x14ac:dyDescent="0.3">
      <c r="A33" s="43" t="s">
        <v>160</v>
      </c>
      <c r="B33" s="42" t="s">
        <v>170</v>
      </c>
      <c r="C33" s="10"/>
      <c r="D33" s="8">
        <v>1</v>
      </c>
      <c r="E33" s="8">
        <v>20000</v>
      </c>
      <c r="F33" s="8">
        <f>D33*E33</f>
        <v>20000</v>
      </c>
      <c r="G33" s="39" t="s">
        <v>157</v>
      </c>
    </row>
    <row r="34" spans="1:7" ht="95.25" thickBot="1" x14ac:dyDescent="0.3">
      <c r="A34" s="47" t="s">
        <v>161</v>
      </c>
      <c r="B34" s="4" t="s">
        <v>187</v>
      </c>
      <c r="C34" s="10"/>
      <c r="D34" s="8">
        <v>20</v>
      </c>
      <c r="E34" s="8">
        <v>2000</v>
      </c>
      <c r="F34" s="8">
        <f>D34*E34</f>
        <v>40000</v>
      </c>
      <c r="G34" s="13" t="s">
        <v>171</v>
      </c>
    </row>
    <row r="35" spans="1:7" ht="16.5" thickBot="1" x14ac:dyDescent="0.3">
      <c r="A35" s="49" t="s">
        <v>169</v>
      </c>
      <c r="B35" s="11" t="s">
        <v>188</v>
      </c>
      <c r="C35" s="10"/>
      <c r="D35" s="8">
        <v>1000</v>
      </c>
      <c r="E35" s="8">
        <v>10</v>
      </c>
      <c r="F35" s="8">
        <f>D35*E35</f>
        <v>10000</v>
      </c>
      <c r="G35" s="13"/>
    </row>
    <row r="36" spans="1:7" ht="32.25" thickBot="1" x14ac:dyDescent="0.3">
      <c r="A36" s="14" t="s">
        <v>14</v>
      </c>
      <c r="B36" s="11" t="s">
        <v>15</v>
      </c>
      <c r="C36" s="10" t="s">
        <v>111</v>
      </c>
      <c r="D36" s="10">
        <f>D37</f>
        <v>0</v>
      </c>
      <c r="E36" s="10">
        <f>E37</f>
        <v>0</v>
      </c>
      <c r="F36" s="10">
        <f>F37</f>
        <v>0</v>
      </c>
      <c r="G36" s="10" t="s">
        <v>111</v>
      </c>
    </row>
    <row r="37" spans="1:7" ht="16.5" thickBot="1" x14ac:dyDescent="0.3">
      <c r="A37" s="14" t="s">
        <v>16</v>
      </c>
      <c r="B37" s="21" t="s">
        <v>105</v>
      </c>
      <c r="C37" s="13"/>
      <c r="D37" s="13">
        <v>0</v>
      </c>
      <c r="E37" s="13">
        <v>0</v>
      </c>
      <c r="F37" s="13">
        <f>D37*E37</f>
        <v>0</v>
      </c>
      <c r="G37" s="13" t="s">
        <v>131</v>
      </c>
    </row>
    <row r="38" spans="1:7" ht="16.5" thickBot="1" x14ac:dyDescent="0.3">
      <c r="A38" s="14" t="s">
        <v>17</v>
      </c>
      <c r="B38" s="11"/>
      <c r="C38" s="10"/>
      <c r="D38" s="10"/>
      <c r="E38" s="10"/>
      <c r="F38" s="10"/>
      <c r="G38" s="10"/>
    </row>
    <row r="39" spans="1:7" ht="16.5" thickBot="1" x14ac:dyDescent="0.3">
      <c r="A39" s="14" t="s">
        <v>12</v>
      </c>
      <c r="B39" s="11"/>
      <c r="C39" s="10"/>
      <c r="D39" s="10"/>
      <c r="E39" s="10"/>
      <c r="F39" s="10"/>
      <c r="G39" s="10"/>
    </row>
    <row r="40" spans="1:7" ht="179.25" customHeight="1" thickBot="1" x14ac:dyDescent="0.3">
      <c r="A40" s="14" t="s">
        <v>18</v>
      </c>
      <c r="B40" s="11" t="s">
        <v>19</v>
      </c>
      <c r="C40" s="10"/>
      <c r="D40" s="10"/>
      <c r="E40" s="10"/>
      <c r="F40" s="10"/>
      <c r="G40" s="10"/>
    </row>
    <row r="41" spans="1:7" ht="16.5" thickBot="1" x14ac:dyDescent="0.3">
      <c r="A41" s="14" t="s">
        <v>20</v>
      </c>
      <c r="B41" s="11"/>
      <c r="C41" s="10"/>
      <c r="D41" s="10"/>
      <c r="E41" s="10"/>
      <c r="F41" s="10"/>
      <c r="G41" s="10"/>
    </row>
    <row r="42" spans="1:7" ht="16.5" thickBot="1" x14ac:dyDescent="0.3">
      <c r="A42" s="14" t="s">
        <v>12</v>
      </c>
      <c r="B42" s="11"/>
      <c r="C42" s="10"/>
      <c r="D42" s="10"/>
      <c r="E42" s="10"/>
      <c r="F42" s="10"/>
      <c r="G42" s="10"/>
    </row>
    <row r="43" spans="1:7" ht="136.5" customHeight="1" thickBot="1" x14ac:dyDescent="0.3">
      <c r="A43" s="14" t="s">
        <v>22</v>
      </c>
      <c r="B43" s="11" t="s">
        <v>23</v>
      </c>
      <c r="C43" s="10"/>
      <c r="D43" s="10"/>
      <c r="E43" s="10"/>
      <c r="F43" s="10"/>
      <c r="G43" s="10"/>
    </row>
    <row r="44" spans="1:7" ht="16.5" thickBot="1" x14ac:dyDescent="0.3">
      <c r="A44" s="14" t="s">
        <v>24</v>
      </c>
      <c r="B44" s="11"/>
      <c r="C44" s="10"/>
      <c r="D44" s="10"/>
      <c r="E44" s="10"/>
      <c r="F44" s="10"/>
      <c r="G44" s="10"/>
    </row>
    <row r="45" spans="1:7" ht="16.5" thickBot="1" x14ac:dyDescent="0.3">
      <c r="A45" s="14" t="s">
        <v>12</v>
      </c>
      <c r="B45" s="11"/>
      <c r="C45" s="10"/>
      <c r="D45" s="10"/>
      <c r="E45" s="10"/>
      <c r="F45" s="10"/>
      <c r="G45" s="10"/>
    </row>
    <row r="46" spans="1:7" ht="16.5" thickBot="1" x14ac:dyDescent="0.3">
      <c r="A46" s="14" t="s">
        <v>25</v>
      </c>
      <c r="B46" s="11" t="s">
        <v>26</v>
      </c>
      <c r="C46" s="10"/>
      <c r="D46" s="10">
        <f>SUM(D47)</f>
        <v>0</v>
      </c>
      <c r="E46" s="10">
        <f>SUM(E47)</f>
        <v>0</v>
      </c>
      <c r="F46" s="10"/>
      <c r="G46" s="10"/>
    </row>
    <row r="47" spans="1:7" ht="16.5" thickBot="1" x14ac:dyDescent="0.3">
      <c r="A47" s="14" t="s">
        <v>27</v>
      </c>
      <c r="B47" s="21" t="s">
        <v>137</v>
      </c>
      <c r="C47" s="10"/>
      <c r="D47" s="13">
        <v>0</v>
      </c>
      <c r="E47" s="13">
        <v>0</v>
      </c>
      <c r="F47" s="10"/>
      <c r="G47" s="10"/>
    </row>
    <row r="48" spans="1:7" ht="16.5" thickBot="1" x14ac:dyDescent="0.3">
      <c r="A48" s="14" t="s">
        <v>28</v>
      </c>
      <c r="B48" s="11"/>
      <c r="C48" s="10"/>
      <c r="D48" s="10"/>
      <c r="E48" s="10"/>
      <c r="F48" s="10"/>
      <c r="G48" s="10"/>
    </row>
    <row r="49" spans="1:8" ht="16.5" thickBot="1" x14ac:dyDescent="0.3">
      <c r="A49" s="14" t="s">
        <v>12</v>
      </c>
      <c r="B49" s="11"/>
      <c r="C49" s="10"/>
      <c r="D49" s="10"/>
      <c r="E49" s="10"/>
      <c r="F49" s="10"/>
      <c r="G49" s="10"/>
    </row>
    <row r="50" spans="1:8" ht="16.5" thickBot="1" x14ac:dyDescent="0.3">
      <c r="A50" s="14" t="s">
        <v>48</v>
      </c>
      <c r="B50" s="9" t="s">
        <v>29</v>
      </c>
      <c r="C50" s="7"/>
      <c r="D50" s="10"/>
      <c r="E50" s="10"/>
      <c r="F50" s="10">
        <f>SUM(F30+F32)</f>
        <v>350000</v>
      </c>
      <c r="G50" s="10"/>
    </row>
    <row r="51" spans="1:8" ht="18.75" x14ac:dyDescent="0.25">
      <c r="A51" s="1"/>
    </row>
    <row r="52" spans="1:8" ht="18.75" x14ac:dyDescent="0.25">
      <c r="A52" s="68" t="s">
        <v>106</v>
      </c>
      <c r="B52" s="68"/>
      <c r="C52" s="68"/>
      <c r="D52" s="68"/>
      <c r="E52" s="68"/>
      <c r="F52" s="68"/>
      <c r="G52" s="68"/>
    </row>
    <row r="53" spans="1:8" ht="19.5" thickBot="1" x14ac:dyDescent="0.3">
      <c r="A53" s="67" t="s">
        <v>30</v>
      </c>
      <c r="B53" s="67"/>
      <c r="C53" s="67"/>
      <c r="D53" s="67"/>
      <c r="E53" s="67"/>
      <c r="F53" s="67"/>
      <c r="G53" s="67"/>
    </row>
    <row r="54" spans="1:8" ht="16.5" thickBot="1" x14ac:dyDescent="0.3">
      <c r="A54" s="82" t="s">
        <v>104</v>
      </c>
      <c r="B54" s="84" t="s">
        <v>4</v>
      </c>
      <c r="C54" s="82" t="s">
        <v>31</v>
      </c>
      <c r="D54" s="82" t="s">
        <v>32</v>
      </c>
      <c r="E54" s="88" t="s">
        <v>33</v>
      </c>
      <c r="F54" s="89"/>
      <c r="G54" s="90"/>
    </row>
    <row r="55" spans="1:8" ht="16.5" thickBot="1" x14ac:dyDescent="0.3">
      <c r="A55" s="83"/>
      <c r="B55" s="85"/>
      <c r="C55" s="83"/>
      <c r="D55" s="83"/>
      <c r="E55" s="33" t="s">
        <v>34</v>
      </c>
      <c r="F55" s="33" t="s">
        <v>36</v>
      </c>
      <c r="G55" s="33" t="s">
        <v>38</v>
      </c>
    </row>
    <row r="56" spans="1:8" ht="16.5" thickBot="1" x14ac:dyDescent="0.3">
      <c r="A56" s="87"/>
      <c r="B56" s="86"/>
      <c r="C56" s="87"/>
      <c r="D56" s="87"/>
      <c r="E56" s="13" t="s">
        <v>35</v>
      </c>
      <c r="F56" s="13" t="s">
        <v>37</v>
      </c>
      <c r="G56" s="13" t="s">
        <v>39</v>
      </c>
    </row>
    <row r="57" spans="1:8" ht="70.5" customHeight="1" thickBot="1" x14ac:dyDescent="0.3">
      <c r="A57" s="14" t="s">
        <v>10</v>
      </c>
      <c r="B57" s="32" t="s">
        <v>172</v>
      </c>
      <c r="C57" s="13" t="s">
        <v>173</v>
      </c>
      <c r="D57" s="13">
        <v>8</v>
      </c>
      <c r="E57" s="8">
        <v>35000</v>
      </c>
      <c r="F57" s="8">
        <v>40000</v>
      </c>
      <c r="G57" s="8">
        <v>45000</v>
      </c>
    </row>
    <row r="58" spans="1:8" ht="63" customHeight="1" thickBot="1" x14ac:dyDescent="0.3">
      <c r="A58" s="26" t="s">
        <v>13</v>
      </c>
      <c r="B58" s="42" t="s">
        <v>170</v>
      </c>
      <c r="C58" s="13" t="s">
        <v>174</v>
      </c>
      <c r="D58" s="13">
        <v>1</v>
      </c>
      <c r="E58" s="8">
        <v>20000</v>
      </c>
      <c r="F58" s="8">
        <v>30000</v>
      </c>
      <c r="G58" s="8">
        <v>40000</v>
      </c>
    </row>
    <row r="59" spans="1:8" ht="16.5" thickBot="1" x14ac:dyDescent="0.3">
      <c r="A59" s="14" t="s">
        <v>14</v>
      </c>
      <c r="B59" s="6" t="s">
        <v>107</v>
      </c>
      <c r="C59" s="13" t="s">
        <v>138</v>
      </c>
      <c r="D59" s="13"/>
      <c r="E59" s="13">
        <v>0</v>
      </c>
      <c r="F59" s="13">
        <v>0</v>
      </c>
      <c r="G59" s="13">
        <v>0</v>
      </c>
    </row>
    <row r="60" spans="1:8" ht="16.5" thickBot="1" x14ac:dyDescent="0.3">
      <c r="A60" s="14" t="s">
        <v>18</v>
      </c>
      <c r="B60" s="9" t="s">
        <v>29</v>
      </c>
      <c r="C60" s="13"/>
      <c r="D60" s="13">
        <f>SUM(D57:D59)</f>
        <v>9</v>
      </c>
      <c r="E60" s="13">
        <f>SUM(E57:E59)</f>
        <v>55000</v>
      </c>
      <c r="F60" s="13">
        <f>SUM(F57:F59)</f>
        <v>70000</v>
      </c>
      <c r="G60" s="13">
        <f>SUM(G57:G59)</f>
        <v>85000</v>
      </c>
    </row>
    <row r="61" spans="1:8" ht="15.75" x14ac:dyDescent="0.25">
      <c r="A61" s="24"/>
      <c r="B61" s="25"/>
      <c r="C61" s="24"/>
      <c r="D61" s="24"/>
      <c r="E61" s="24"/>
      <c r="F61" s="24"/>
      <c r="G61" s="24"/>
    </row>
    <row r="62" spans="1:8" ht="18.75" x14ac:dyDescent="0.25">
      <c r="A62" s="68"/>
      <c r="B62" s="68"/>
      <c r="C62" s="68"/>
      <c r="D62" s="68"/>
      <c r="E62" s="68"/>
      <c r="F62" s="68"/>
      <c r="G62" s="68"/>
      <c r="H62" s="23"/>
    </row>
    <row r="63" spans="1:8" ht="30.75" customHeight="1" x14ac:dyDescent="0.25">
      <c r="A63" s="81" t="s">
        <v>155</v>
      </c>
      <c r="B63" s="81"/>
      <c r="C63" s="81"/>
      <c r="D63" s="81"/>
      <c r="E63" s="81"/>
      <c r="F63" s="81"/>
      <c r="G63" s="81"/>
      <c r="H63" s="81"/>
    </row>
    <row r="64" spans="1:8" ht="33.75" customHeight="1" x14ac:dyDescent="0.25">
      <c r="A64" s="81" t="s">
        <v>134</v>
      </c>
      <c r="B64" s="81"/>
      <c r="C64" s="81"/>
      <c r="D64" s="81"/>
      <c r="E64" s="81"/>
      <c r="F64" s="81"/>
      <c r="G64" s="81"/>
      <c r="H64" s="81"/>
    </row>
    <row r="65" spans="1:12" ht="29.25" customHeight="1" x14ac:dyDescent="0.25">
      <c r="A65" s="81" t="s">
        <v>175</v>
      </c>
      <c r="B65" s="81"/>
      <c r="C65" s="81"/>
      <c r="D65" s="81"/>
      <c r="E65" s="81"/>
      <c r="F65" s="81"/>
      <c r="G65" s="81"/>
      <c r="H65" s="81"/>
    </row>
    <row r="66" spans="1:12" ht="29.25" customHeight="1" x14ac:dyDescent="0.25">
      <c r="A66" s="81" t="s">
        <v>156</v>
      </c>
      <c r="B66" s="81"/>
      <c r="C66" s="81"/>
      <c r="D66" s="81"/>
      <c r="E66" s="81"/>
      <c r="F66" s="81"/>
      <c r="G66" s="81"/>
      <c r="H66" s="81"/>
    </row>
    <row r="67" spans="1:12" ht="18.75" x14ac:dyDescent="0.25">
      <c r="A67" s="81" t="s">
        <v>108</v>
      </c>
      <c r="B67" s="81"/>
      <c r="C67" s="81"/>
      <c r="D67" s="81"/>
      <c r="E67" s="81"/>
      <c r="F67" s="81"/>
      <c r="G67" s="81"/>
      <c r="H67" s="81"/>
    </row>
    <row r="68" spans="1:12" ht="24.75" customHeight="1" x14ac:dyDescent="0.25">
      <c r="A68" s="81" t="s">
        <v>144</v>
      </c>
      <c r="B68" s="81"/>
      <c r="C68" s="81"/>
      <c r="D68" s="81"/>
      <c r="E68" s="81"/>
      <c r="F68" s="81"/>
      <c r="G68" s="81"/>
      <c r="H68" s="81"/>
    </row>
    <row r="69" spans="1:12" ht="30.75" customHeight="1" x14ac:dyDescent="0.25">
      <c r="A69" s="81" t="s">
        <v>162</v>
      </c>
      <c r="B69" s="81"/>
      <c r="C69" s="81"/>
      <c r="D69" s="81"/>
      <c r="E69" s="81"/>
      <c r="F69" s="81"/>
      <c r="G69" s="81"/>
      <c r="H69" s="81"/>
    </row>
    <row r="70" spans="1:12" s="22" customFormat="1" ht="18.75" x14ac:dyDescent="0.25">
      <c r="A70" s="81" t="s">
        <v>109</v>
      </c>
      <c r="B70" s="81"/>
      <c r="C70" s="81"/>
      <c r="D70" s="81"/>
      <c r="E70" s="81"/>
      <c r="F70" s="81"/>
      <c r="G70" s="81"/>
      <c r="H70" s="81"/>
    </row>
    <row r="71" spans="1:12" x14ac:dyDescent="0.25">
      <c r="A71" s="75" t="s">
        <v>176</v>
      </c>
      <c r="B71" s="94"/>
      <c r="C71" s="76"/>
      <c r="D71" s="96" t="s">
        <v>177</v>
      </c>
      <c r="E71" s="73" t="s">
        <v>178</v>
      </c>
      <c r="F71" s="73" t="s">
        <v>40</v>
      </c>
      <c r="G71" s="75" t="s">
        <v>179</v>
      </c>
      <c r="H71" s="76"/>
      <c r="I71" s="75" t="s">
        <v>41</v>
      </c>
      <c r="J71" s="76"/>
      <c r="K71" s="99" t="s">
        <v>180</v>
      </c>
      <c r="L71" s="100"/>
    </row>
    <row r="72" spans="1:12" ht="62.25" customHeight="1" x14ac:dyDescent="0.25">
      <c r="A72" s="77"/>
      <c r="B72" s="95"/>
      <c r="C72" s="78"/>
      <c r="D72" s="97"/>
      <c r="E72" s="74"/>
      <c r="F72" s="74"/>
      <c r="G72" s="77"/>
      <c r="H72" s="78"/>
      <c r="I72" s="77"/>
      <c r="J72" s="78"/>
      <c r="K72" s="101"/>
      <c r="L72" s="102"/>
    </row>
    <row r="73" spans="1:12" x14ac:dyDescent="0.25">
      <c r="A73" s="63">
        <v>1</v>
      </c>
      <c r="B73" s="103"/>
      <c r="C73" s="64"/>
      <c r="D73" s="52">
        <v>2</v>
      </c>
      <c r="E73" s="53">
        <v>3</v>
      </c>
      <c r="F73" s="53">
        <v>4</v>
      </c>
      <c r="G73" s="63">
        <v>5</v>
      </c>
      <c r="H73" s="64"/>
      <c r="I73" s="63">
        <v>6</v>
      </c>
      <c r="J73" s="64"/>
      <c r="K73" s="69">
        <v>7</v>
      </c>
      <c r="L73" s="70"/>
    </row>
    <row r="74" spans="1:12" ht="39.75" customHeight="1" x14ac:dyDescent="0.25">
      <c r="A74" s="91" t="s">
        <v>181</v>
      </c>
      <c r="B74" s="92"/>
      <c r="C74" s="93"/>
      <c r="D74" s="54" t="s">
        <v>182</v>
      </c>
      <c r="E74" s="53">
        <v>175</v>
      </c>
      <c r="F74" s="53">
        <v>350</v>
      </c>
      <c r="G74" s="63">
        <f>E74*F74</f>
        <v>61250</v>
      </c>
      <c r="H74" s="64"/>
      <c r="I74" s="63">
        <v>0</v>
      </c>
      <c r="J74" s="64"/>
      <c r="K74" s="65">
        <f>E74*I74</f>
        <v>0</v>
      </c>
      <c r="L74" s="66"/>
    </row>
    <row r="75" spans="1:12" x14ac:dyDescent="0.25">
      <c r="A75" s="91" t="s">
        <v>183</v>
      </c>
      <c r="B75" s="92"/>
      <c r="C75" s="93"/>
      <c r="D75" s="54"/>
      <c r="E75" s="53">
        <v>175</v>
      </c>
      <c r="F75" s="53" t="s">
        <v>111</v>
      </c>
      <c r="G75" s="63">
        <f>SUM(G74:G74)</f>
        <v>61250</v>
      </c>
      <c r="H75" s="64"/>
      <c r="I75" s="63" t="s">
        <v>111</v>
      </c>
      <c r="J75" s="64"/>
      <c r="K75" s="69">
        <f>SUM(K74:K74)</f>
        <v>0</v>
      </c>
      <c r="L75" s="70"/>
    </row>
    <row r="76" spans="1:12" ht="15.75" thickBot="1" x14ac:dyDescent="0.3">
      <c r="A76" s="55"/>
      <c r="B76" s="55"/>
      <c r="C76" s="55"/>
      <c r="D76" s="56"/>
      <c r="E76" s="57"/>
      <c r="F76" s="57"/>
      <c r="G76" s="57"/>
      <c r="H76" s="57"/>
      <c r="I76" s="57"/>
      <c r="J76" s="57"/>
      <c r="K76" s="58"/>
      <c r="L76" s="58"/>
    </row>
    <row r="77" spans="1:12" ht="15.75" x14ac:dyDescent="0.25">
      <c r="A77" s="12" t="s">
        <v>2</v>
      </c>
      <c r="B77" s="82" t="s">
        <v>4</v>
      </c>
      <c r="C77" s="82" t="s">
        <v>42</v>
      </c>
    </row>
    <row r="78" spans="1:12" ht="16.5" thickBot="1" x14ac:dyDescent="0.3">
      <c r="A78" s="14" t="s">
        <v>3</v>
      </c>
      <c r="B78" s="83"/>
      <c r="C78" s="83"/>
    </row>
    <row r="79" spans="1:12" ht="16.5" thickBot="1" x14ac:dyDescent="0.3">
      <c r="A79" s="60" t="s">
        <v>10</v>
      </c>
      <c r="B79" s="59" t="s">
        <v>184</v>
      </c>
      <c r="C79" s="62">
        <v>7500</v>
      </c>
    </row>
    <row r="80" spans="1:12" ht="16.5" thickBot="1" x14ac:dyDescent="0.3">
      <c r="A80" s="60" t="s">
        <v>13</v>
      </c>
      <c r="B80" s="59" t="s">
        <v>43</v>
      </c>
      <c r="C80" s="62">
        <v>4000</v>
      </c>
    </row>
    <row r="81" spans="1:15" ht="16.5" thickBot="1" x14ac:dyDescent="0.3">
      <c r="A81" s="60" t="s">
        <v>14</v>
      </c>
      <c r="B81" s="59" t="s">
        <v>44</v>
      </c>
      <c r="C81" s="62">
        <v>0</v>
      </c>
    </row>
    <row r="82" spans="1:15" ht="16.5" thickBot="1" x14ac:dyDescent="0.3">
      <c r="A82" s="60" t="s">
        <v>18</v>
      </c>
      <c r="B82" s="59" t="s">
        <v>45</v>
      </c>
      <c r="C82" s="61">
        <v>2000</v>
      </c>
    </row>
    <row r="83" spans="1:15" ht="16.5" thickBot="1" x14ac:dyDescent="0.3">
      <c r="A83" s="41" t="s">
        <v>22</v>
      </c>
      <c r="B83" s="59" t="s">
        <v>46</v>
      </c>
      <c r="C83" s="5">
        <v>200</v>
      </c>
    </row>
    <row r="84" spans="1:15" ht="19.5" customHeight="1" thickBot="1" x14ac:dyDescent="0.3">
      <c r="A84" s="41" t="s">
        <v>25</v>
      </c>
      <c r="B84" s="11" t="s">
        <v>47</v>
      </c>
      <c r="C84" s="5">
        <v>0</v>
      </c>
    </row>
    <row r="85" spans="1:15" ht="50.25" customHeight="1" thickBot="1" x14ac:dyDescent="0.3">
      <c r="A85" s="41" t="s">
        <v>48</v>
      </c>
      <c r="B85" s="11" t="s">
        <v>49</v>
      </c>
      <c r="C85" s="5">
        <v>0</v>
      </c>
    </row>
    <row r="86" spans="1:15" ht="16.5" thickBot="1" x14ac:dyDescent="0.3">
      <c r="A86" s="41" t="s">
        <v>50</v>
      </c>
      <c r="B86" s="11" t="s">
        <v>51</v>
      </c>
      <c r="C86" s="5">
        <v>0</v>
      </c>
    </row>
    <row r="87" spans="1:15" ht="20.25" customHeight="1" thickBot="1" x14ac:dyDescent="0.3">
      <c r="A87" s="41" t="s">
        <v>114</v>
      </c>
      <c r="B87" s="11" t="s">
        <v>113</v>
      </c>
      <c r="C87" s="5">
        <v>0</v>
      </c>
    </row>
    <row r="88" spans="1:15" ht="16.5" thickBot="1" x14ac:dyDescent="0.3">
      <c r="A88" s="41" t="s">
        <v>115</v>
      </c>
      <c r="B88" s="11" t="s">
        <v>112</v>
      </c>
      <c r="C88" s="5">
        <v>700</v>
      </c>
    </row>
    <row r="89" spans="1:15" ht="16.5" thickBot="1" x14ac:dyDescent="0.3">
      <c r="A89" s="50" t="s">
        <v>116</v>
      </c>
      <c r="B89" s="11" t="s">
        <v>190</v>
      </c>
      <c r="C89" s="5">
        <v>3500</v>
      </c>
    </row>
    <row r="90" spans="1:15" ht="16.5" thickBot="1" x14ac:dyDescent="0.3">
      <c r="A90" s="41" t="s">
        <v>189</v>
      </c>
      <c r="B90" s="11" t="s">
        <v>29</v>
      </c>
      <c r="C90" s="5">
        <f>SUM(C79:C89)</f>
        <v>17900</v>
      </c>
    </row>
    <row r="91" spans="1:15" ht="18.75" x14ac:dyDescent="0.25">
      <c r="A91" s="1"/>
    </row>
    <row r="92" spans="1:15" ht="18.75" x14ac:dyDescent="0.25">
      <c r="A92" s="68" t="s">
        <v>110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1:15" ht="18.75" x14ac:dyDescent="0.25">
      <c r="A93" s="68" t="s">
        <v>52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1:15" ht="19.5" thickBot="1" x14ac:dyDescent="0.3">
      <c r="A94" s="15" t="s">
        <v>53</v>
      </c>
    </row>
    <row r="95" spans="1:15" ht="49.5" customHeight="1" thickBot="1" x14ac:dyDescent="0.3">
      <c r="A95" s="28" t="s">
        <v>104</v>
      </c>
      <c r="B95" s="33" t="s">
        <v>54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5" t="s">
        <v>60</v>
      </c>
      <c r="I95" s="35" t="s">
        <v>61</v>
      </c>
      <c r="J95" s="35" t="s">
        <v>62</v>
      </c>
      <c r="K95" s="35" t="s">
        <v>63</v>
      </c>
      <c r="L95" s="35" t="s">
        <v>64</v>
      </c>
      <c r="M95" s="35" t="s">
        <v>65</v>
      </c>
      <c r="N95" s="35" t="s">
        <v>66</v>
      </c>
      <c r="O95" s="35" t="s">
        <v>29</v>
      </c>
    </row>
    <row r="96" spans="1:15" ht="16.5" thickBot="1" x14ac:dyDescent="0.3">
      <c r="A96" s="33" t="s">
        <v>10</v>
      </c>
      <c r="B96" s="13" t="s">
        <v>67</v>
      </c>
      <c r="C96" s="13" t="s">
        <v>128</v>
      </c>
      <c r="D96" s="44" t="s">
        <v>117</v>
      </c>
      <c r="E96" s="44" t="s">
        <v>118</v>
      </c>
      <c r="F96" s="44" t="s">
        <v>119</v>
      </c>
      <c r="G96" s="44" t="s">
        <v>120</v>
      </c>
      <c r="H96" s="44" t="s">
        <v>121</v>
      </c>
      <c r="I96" s="44" t="s">
        <v>122</v>
      </c>
      <c r="J96" s="44" t="s">
        <v>123</v>
      </c>
      <c r="K96" s="13" t="s">
        <v>124</v>
      </c>
      <c r="L96" s="13" t="s">
        <v>125</v>
      </c>
      <c r="M96" s="13" t="s">
        <v>126</v>
      </c>
      <c r="N96" s="13" t="s">
        <v>127</v>
      </c>
      <c r="O96" s="33"/>
    </row>
    <row r="97" spans="1:15" ht="16.5" thickBot="1" x14ac:dyDescent="0.3">
      <c r="A97" s="47" t="s">
        <v>13</v>
      </c>
      <c r="B97" s="13" t="s">
        <v>68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33">
        <v>0</v>
      </c>
      <c r="L97" s="13">
        <v>1</v>
      </c>
      <c r="M97" s="13">
        <v>1</v>
      </c>
      <c r="N97" s="13">
        <v>1</v>
      </c>
      <c r="O97" s="13"/>
    </row>
    <row r="98" spans="1:15" ht="16.5" thickBot="1" x14ac:dyDescent="0.3">
      <c r="A98" s="47" t="s">
        <v>14</v>
      </c>
      <c r="B98" s="13" t="s">
        <v>69</v>
      </c>
      <c r="C98" s="13">
        <f>C97*G75</f>
        <v>0</v>
      </c>
      <c r="D98" s="13">
        <f t="shared" ref="D98:K98" si="0">D97*H75</f>
        <v>0</v>
      </c>
      <c r="E98" s="13">
        <v>0</v>
      </c>
      <c r="F98" s="13">
        <f t="shared" si="0"/>
        <v>0</v>
      </c>
      <c r="G98" s="13">
        <f t="shared" si="0"/>
        <v>0</v>
      </c>
      <c r="H98" s="13">
        <f t="shared" si="0"/>
        <v>0</v>
      </c>
      <c r="I98" s="13">
        <f t="shared" si="0"/>
        <v>0</v>
      </c>
      <c r="J98" s="13">
        <f t="shared" si="0"/>
        <v>0</v>
      </c>
      <c r="K98" s="13">
        <f t="shared" si="0"/>
        <v>0</v>
      </c>
      <c r="L98" s="13">
        <v>245000</v>
      </c>
      <c r="M98" s="13">
        <v>245000</v>
      </c>
      <c r="N98" s="13">
        <v>245000</v>
      </c>
      <c r="O98" s="13">
        <f>SUM(C98:N98)</f>
        <v>735000</v>
      </c>
    </row>
    <row r="99" spans="1:15" ht="34.5" customHeight="1" thickBot="1" x14ac:dyDescent="0.3">
      <c r="A99" s="47" t="s">
        <v>18</v>
      </c>
      <c r="B99" s="33" t="s">
        <v>129</v>
      </c>
      <c r="C99" s="13">
        <f>SUM(C100:C105)</f>
        <v>17900</v>
      </c>
      <c r="D99" s="13">
        <f t="shared" ref="D99:N99" si="1">SUM(D100:D105)</f>
        <v>17900</v>
      </c>
      <c r="E99" s="13">
        <f t="shared" si="1"/>
        <v>17900</v>
      </c>
      <c r="F99" s="13">
        <f t="shared" si="1"/>
        <v>17900</v>
      </c>
      <c r="G99" s="13">
        <f t="shared" si="1"/>
        <v>17900</v>
      </c>
      <c r="H99" s="13">
        <f t="shared" si="1"/>
        <v>17900</v>
      </c>
      <c r="I99" s="13">
        <f t="shared" si="1"/>
        <v>17900</v>
      </c>
      <c r="J99" s="13">
        <f t="shared" si="1"/>
        <v>17900</v>
      </c>
      <c r="K99" s="13">
        <f t="shared" si="1"/>
        <v>17900</v>
      </c>
      <c r="L99" s="13">
        <f t="shared" si="1"/>
        <v>17900</v>
      </c>
      <c r="M99" s="13">
        <f t="shared" si="1"/>
        <v>17900</v>
      </c>
      <c r="N99" s="13">
        <f t="shared" si="1"/>
        <v>17900</v>
      </c>
      <c r="O99" s="13">
        <f t="shared" ref="O99:O107" si="2">SUM(C99:N99)</f>
        <v>214800</v>
      </c>
    </row>
    <row r="100" spans="1:15" ht="16.5" thickBot="1" x14ac:dyDescent="0.3">
      <c r="A100" s="47" t="s">
        <v>20</v>
      </c>
      <c r="B100" s="13" t="s">
        <v>112</v>
      </c>
      <c r="C100" s="13">
        <v>700</v>
      </c>
      <c r="D100" s="13">
        <v>700</v>
      </c>
      <c r="E100" s="13">
        <v>700</v>
      </c>
      <c r="F100" s="13">
        <v>700</v>
      </c>
      <c r="G100" s="13">
        <v>700</v>
      </c>
      <c r="H100" s="13">
        <v>700</v>
      </c>
      <c r="I100" s="13">
        <v>700</v>
      </c>
      <c r="J100" s="13">
        <v>700</v>
      </c>
      <c r="K100" s="13">
        <v>700</v>
      </c>
      <c r="L100" s="13">
        <v>700</v>
      </c>
      <c r="M100" s="13">
        <v>700</v>
      </c>
      <c r="N100" s="13">
        <v>700</v>
      </c>
      <c r="O100" s="13">
        <f t="shared" si="2"/>
        <v>8400</v>
      </c>
    </row>
    <row r="101" spans="1:15" ht="16.5" thickBot="1" x14ac:dyDescent="0.3">
      <c r="A101" s="47" t="s">
        <v>21</v>
      </c>
      <c r="B101" s="13" t="s">
        <v>43</v>
      </c>
      <c r="C101" s="13">
        <v>4000</v>
      </c>
      <c r="D101" s="13">
        <v>4000</v>
      </c>
      <c r="E101" s="13">
        <v>4000</v>
      </c>
      <c r="F101" s="13">
        <v>4000</v>
      </c>
      <c r="G101" s="13">
        <v>4000</v>
      </c>
      <c r="H101" s="13">
        <v>4000</v>
      </c>
      <c r="I101" s="13">
        <v>4000</v>
      </c>
      <c r="J101" s="13">
        <v>4000</v>
      </c>
      <c r="K101" s="13">
        <v>4000</v>
      </c>
      <c r="L101" s="13">
        <v>4000</v>
      </c>
      <c r="M101" s="13">
        <v>4000</v>
      </c>
      <c r="N101" s="13">
        <v>4000</v>
      </c>
      <c r="O101" s="13">
        <f t="shared" si="2"/>
        <v>48000</v>
      </c>
    </row>
    <row r="102" spans="1:15" ht="16.5" thickBot="1" x14ac:dyDescent="0.3">
      <c r="A102" s="47" t="s">
        <v>70</v>
      </c>
      <c r="B102" s="13" t="s">
        <v>184</v>
      </c>
      <c r="C102" s="13">
        <v>7500</v>
      </c>
      <c r="D102" s="13">
        <v>7500</v>
      </c>
      <c r="E102" s="13">
        <v>7500</v>
      </c>
      <c r="F102" s="13">
        <v>7500</v>
      </c>
      <c r="G102" s="13">
        <v>7500</v>
      </c>
      <c r="H102" s="13">
        <v>7500</v>
      </c>
      <c r="I102" s="13">
        <v>7500</v>
      </c>
      <c r="J102" s="13">
        <v>7500</v>
      </c>
      <c r="K102" s="13">
        <v>7500</v>
      </c>
      <c r="L102" s="13">
        <v>7500</v>
      </c>
      <c r="M102" s="13">
        <v>7500</v>
      </c>
      <c r="N102" s="13">
        <v>7500</v>
      </c>
      <c r="O102" s="13">
        <f t="shared" si="2"/>
        <v>90000</v>
      </c>
    </row>
    <row r="103" spans="1:15" ht="16.5" thickBot="1" x14ac:dyDescent="0.3">
      <c r="A103" s="47" t="s">
        <v>185</v>
      </c>
      <c r="B103" s="13" t="s">
        <v>145</v>
      </c>
      <c r="C103" s="33">
        <v>2000</v>
      </c>
      <c r="D103" s="33">
        <v>2000</v>
      </c>
      <c r="E103" s="33">
        <v>2000</v>
      </c>
      <c r="F103" s="33">
        <v>2000</v>
      </c>
      <c r="G103" s="33">
        <v>2000</v>
      </c>
      <c r="H103" s="33">
        <v>2000</v>
      </c>
      <c r="I103" s="33">
        <v>2000</v>
      </c>
      <c r="J103" s="33">
        <v>2000</v>
      </c>
      <c r="K103" s="33">
        <v>2000</v>
      </c>
      <c r="L103" s="33">
        <v>2000</v>
      </c>
      <c r="M103" s="33">
        <v>2000</v>
      </c>
      <c r="N103" s="33">
        <v>2000</v>
      </c>
      <c r="O103" s="13">
        <f t="shared" si="2"/>
        <v>24000</v>
      </c>
    </row>
    <row r="104" spans="1:15" ht="16.5" thickBot="1" x14ac:dyDescent="0.3">
      <c r="A104" s="49" t="s">
        <v>191</v>
      </c>
      <c r="B104" s="27" t="s">
        <v>46</v>
      </c>
      <c r="C104" s="33">
        <v>200</v>
      </c>
      <c r="D104" s="33">
        <v>200</v>
      </c>
      <c r="E104" s="33">
        <v>200</v>
      </c>
      <c r="F104" s="33">
        <v>200</v>
      </c>
      <c r="G104" s="33">
        <v>200</v>
      </c>
      <c r="H104" s="33">
        <v>200</v>
      </c>
      <c r="I104" s="33">
        <v>200</v>
      </c>
      <c r="J104" s="33">
        <v>200</v>
      </c>
      <c r="K104" s="33">
        <v>200</v>
      </c>
      <c r="L104" s="33">
        <v>200</v>
      </c>
      <c r="M104" s="33">
        <v>200</v>
      </c>
      <c r="N104" s="33">
        <v>200</v>
      </c>
      <c r="O104" s="13">
        <f t="shared" si="2"/>
        <v>2400</v>
      </c>
    </row>
    <row r="105" spans="1:15" ht="16.5" thickBot="1" x14ac:dyDescent="0.3">
      <c r="A105" s="49" t="s">
        <v>192</v>
      </c>
      <c r="B105" s="27" t="s">
        <v>190</v>
      </c>
      <c r="C105" s="33">
        <v>3500</v>
      </c>
      <c r="D105" s="33">
        <v>3500</v>
      </c>
      <c r="E105" s="33">
        <v>3500</v>
      </c>
      <c r="F105" s="33">
        <v>3500</v>
      </c>
      <c r="G105" s="33">
        <v>3500</v>
      </c>
      <c r="H105" s="33">
        <v>3500</v>
      </c>
      <c r="I105" s="33">
        <v>3500</v>
      </c>
      <c r="J105" s="33">
        <v>3500</v>
      </c>
      <c r="K105" s="33">
        <v>3500</v>
      </c>
      <c r="L105" s="33">
        <v>3500</v>
      </c>
      <c r="M105" s="33">
        <v>3500</v>
      </c>
      <c r="N105" s="33">
        <v>3500</v>
      </c>
      <c r="O105" s="13">
        <f t="shared" si="2"/>
        <v>42000</v>
      </c>
    </row>
    <row r="106" spans="1:15" ht="16.5" thickBot="1" x14ac:dyDescent="0.3">
      <c r="A106" s="47" t="s">
        <v>22</v>
      </c>
      <c r="B106" s="27" t="s">
        <v>71</v>
      </c>
      <c r="C106" s="33">
        <f>C98-C99</f>
        <v>-17900</v>
      </c>
      <c r="D106" s="33">
        <f t="shared" ref="D106:N106" si="3">D98-D99</f>
        <v>-17900</v>
      </c>
      <c r="E106" s="33">
        <f t="shared" si="3"/>
        <v>-17900</v>
      </c>
      <c r="F106" s="33">
        <f t="shared" si="3"/>
        <v>-17900</v>
      </c>
      <c r="G106" s="33">
        <f t="shared" si="3"/>
        <v>-17900</v>
      </c>
      <c r="H106" s="33">
        <f t="shared" si="3"/>
        <v>-17900</v>
      </c>
      <c r="I106" s="33">
        <f t="shared" si="3"/>
        <v>-17900</v>
      </c>
      <c r="J106" s="33">
        <f t="shared" si="3"/>
        <v>-17900</v>
      </c>
      <c r="K106" s="33">
        <f t="shared" si="3"/>
        <v>-17900</v>
      </c>
      <c r="L106" s="33">
        <f t="shared" si="3"/>
        <v>227100</v>
      </c>
      <c r="M106" s="33">
        <f t="shared" si="3"/>
        <v>227100</v>
      </c>
      <c r="N106" s="33">
        <f t="shared" si="3"/>
        <v>227100</v>
      </c>
      <c r="O106" s="13">
        <f t="shared" si="2"/>
        <v>520200</v>
      </c>
    </row>
    <row r="107" spans="1:15" ht="16.5" thickBot="1" x14ac:dyDescent="0.3">
      <c r="A107" s="47" t="s">
        <v>25</v>
      </c>
      <c r="B107" s="13" t="s">
        <v>72</v>
      </c>
      <c r="C107" s="13">
        <f>C106*4/100</f>
        <v>-716</v>
      </c>
      <c r="D107" s="13">
        <f t="shared" ref="D107:N107" si="4">D106*4/100</f>
        <v>-716</v>
      </c>
      <c r="E107" s="13">
        <f t="shared" si="4"/>
        <v>-716</v>
      </c>
      <c r="F107" s="13">
        <f t="shared" si="4"/>
        <v>-716</v>
      </c>
      <c r="G107" s="13">
        <f t="shared" si="4"/>
        <v>-716</v>
      </c>
      <c r="H107" s="13">
        <f t="shared" si="4"/>
        <v>-716</v>
      </c>
      <c r="I107" s="13">
        <f t="shared" si="4"/>
        <v>-716</v>
      </c>
      <c r="J107" s="13">
        <f t="shared" si="4"/>
        <v>-716</v>
      </c>
      <c r="K107" s="13">
        <f t="shared" si="4"/>
        <v>-716</v>
      </c>
      <c r="L107" s="13">
        <f t="shared" si="4"/>
        <v>9084</v>
      </c>
      <c r="M107" s="13">
        <f t="shared" si="4"/>
        <v>9084</v>
      </c>
      <c r="N107" s="13">
        <f t="shared" si="4"/>
        <v>9084</v>
      </c>
      <c r="O107" s="13">
        <f t="shared" si="2"/>
        <v>20808</v>
      </c>
    </row>
    <row r="108" spans="1:15" ht="16.5" thickBot="1" x14ac:dyDescent="0.3">
      <c r="A108" s="47" t="s">
        <v>48</v>
      </c>
      <c r="B108" s="13" t="s">
        <v>73</v>
      </c>
      <c r="C108" s="30">
        <f>C106-C107</f>
        <v>-17184</v>
      </c>
      <c r="D108" s="30">
        <f t="shared" ref="D108:N108" si="5">D106-D107</f>
        <v>-17184</v>
      </c>
      <c r="E108" s="30">
        <f t="shared" si="5"/>
        <v>-17184</v>
      </c>
      <c r="F108" s="30">
        <f t="shared" si="5"/>
        <v>-17184</v>
      </c>
      <c r="G108" s="30">
        <f t="shared" si="5"/>
        <v>-17184</v>
      </c>
      <c r="H108" s="30">
        <f t="shared" si="5"/>
        <v>-17184</v>
      </c>
      <c r="I108" s="30">
        <f t="shared" si="5"/>
        <v>-17184</v>
      </c>
      <c r="J108" s="30">
        <f t="shared" si="5"/>
        <v>-17184</v>
      </c>
      <c r="K108" s="30">
        <f t="shared" si="5"/>
        <v>-17184</v>
      </c>
      <c r="L108" s="30">
        <f t="shared" si="5"/>
        <v>218016</v>
      </c>
      <c r="M108" s="30">
        <f t="shared" si="5"/>
        <v>218016</v>
      </c>
      <c r="N108" s="30">
        <f t="shared" si="5"/>
        <v>218016</v>
      </c>
      <c r="O108" s="13">
        <f>O106-O107</f>
        <v>499392</v>
      </c>
    </row>
    <row r="109" spans="1:15" ht="16.5" thickBot="1" x14ac:dyDescent="0.3">
      <c r="A109" s="47" t="s">
        <v>50</v>
      </c>
      <c r="B109" s="13" t="s">
        <v>74</v>
      </c>
      <c r="C109" s="37">
        <f>C108/C99*100</f>
        <v>-96</v>
      </c>
      <c r="D109" s="37">
        <f t="shared" ref="D109:O109" si="6">D108/D99*100</f>
        <v>-96</v>
      </c>
      <c r="E109" s="37">
        <f t="shared" si="6"/>
        <v>-96</v>
      </c>
      <c r="F109" s="37">
        <f t="shared" si="6"/>
        <v>-96</v>
      </c>
      <c r="G109" s="37">
        <f t="shared" si="6"/>
        <v>-96</v>
      </c>
      <c r="H109" s="37">
        <f t="shared" si="6"/>
        <v>-96</v>
      </c>
      <c r="I109" s="37">
        <f t="shared" si="6"/>
        <v>-96</v>
      </c>
      <c r="J109" s="37">
        <f t="shared" si="6"/>
        <v>-96</v>
      </c>
      <c r="K109" s="37">
        <f t="shared" si="6"/>
        <v>-96</v>
      </c>
      <c r="L109" s="37">
        <f t="shared" si="6"/>
        <v>1217.9664804469273</v>
      </c>
      <c r="M109" s="37">
        <f t="shared" si="6"/>
        <v>1217.9664804469273</v>
      </c>
      <c r="N109" s="37">
        <f t="shared" si="6"/>
        <v>1217.9664804469273</v>
      </c>
      <c r="O109" s="37">
        <f t="shared" si="6"/>
        <v>232.49162011173183</v>
      </c>
    </row>
    <row r="110" spans="1:15" ht="18.75" x14ac:dyDescent="0.25">
      <c r="A110" s="16"/>
    </row>
    <row r="111" spans="1:15" ht="18.75" x14ac:dyDescent="0.25">
      <c r="A111" s="16"/>
    </row>
    <row r="112" spans="1:15" ht="18.75" x14ac:dyDescent="0.25">
      <c r="A112" s="68" t="s">
        <v>75</v>
      </c>
      <c r="B112" s="68"/>
      <c r="C112" s="68"/>
      <c r="D112" s="68"/>
      <c r="E112" s="6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ht="19.5" thickBot="1" x14ac:dyDescent="0.3">
      <c r="A113" s="67" t="s">
        <v>76</v>
      </c>
      <c r="B113" s="67"/>
      <c r="C113" s="67"/>
      <c r="D113" s="67"/>
      <c r="E113" s="67"/>
    </row>
    <row r="114" spans="1:15" ht="48" thickBot="1" x14ac:dyDescent="0.3">
      <c r="A114" s="48" t="s">
        <v>104</v>
      </c>
      <c r="B114" s="13" t="s">
        <v>54</v>
      </c>
      <c r="C114" s="13" t="s">
        <v>77</v>
      </c>
      <c r="D114" s="13" t="s">
        <v>130</v>
      </c>
      <c r="E114" s="13" t="s">
        <v>78</v>
      </c>
    </row>
    <row r="115" spans="1:15" ht="16.5" thickBot="1" x14ac:dyDescent="0.3">
      <c r="A115" s="47" t="s">
        <v>10</v>
      </c>
      <c r="B115" s="9" t="s">
        <v>79</v>
      </c>
      <c r="C115" s="13" t="s">
        <v>80</v>
      </c>
      <c r="D115" s="13">
        <f>E115/12</f>
        <v>61250</v>
      </c>
      <c r="E115" s="13">
        <f>O98</f>
        <v>735000</v>
      </c>
    </row>
    <row r="116" spans="1:15" ht="16.5" thickBot="1" x14ac:dyDescent="0.3">
      <c r="A116" s="47" t="s">
        <v>13</v>
      </c>
      <c r="B116" s="9" t="s">
        <v>81</v>
      </c>
      <c r="C116" s="13" t="s">
        <v>80</v>
      </c>
      <c r="D116" s="13">
        <f>E116/12</f>
        <v>61250</v>
      </c>
      <c r="E116" s="13">
        <f>O98</f>
        <v>735000</v>
      </c>
    </row>
    <row r="117" spans="1:15" ht="16.5" thickBot="1" x14ac:dyDescent="0.3">
      <c r="A117" s="47" t="s">
        <v>14</v>
      </c>
      <c r="B117" s="9" t="s">
        <v>82</v>
      </c>
      <c r="C117" s="13" t="s">
        <v>80</v>
      </c>
      <c r="D117" s="13">
        <f>E117/12</f>
        <v>17900</v>
      </c>
      <c r="E117" s="13">
        <f>O99</f>
        <v>214800</v>
      </c>
    </row>
    <row r="118" spans="1:15" ht="16.5" thickBot="1" x14ac:dyDescent="0.3">
      <c r="A118" s="47" t="s">
        <v>18</v>
      </c>
      <c r="B118" s="9" t="s">
        <v>51</v>
      </c>
      <c r="C118" s="13" t="s">
        <v>80</v>
      </c>
      <c r="D118" s="13">
        <f>E118/12</f>
        <v>1734</v>
      </c>
      <c r="E118" s="13">
        <f>O107</f>
        <v>20808</v>
      </c>
    </row>
    <row r="119" spans="1:15" ht="16.5" thickBot="1" x14ac:dyDescent="0.3">
      <c r="A119" s="47" t="s">
        <v>22</v>
      </c>
      <c r="B119" s="9" t="s">
        <v>83</v>
      </c>
      <c r="C119" s="13" t="s">
        <v>80</v>
      </c>
      <c r="D119" s="38">
        <f>E119/12</f>
        <v>41616</v>
      </c>
      <c r="E119" s="30">
        <f>O108</f>
        <v>499392</v>
      </c>
    </row>
    <row r="120" spans="1:15" ht="16.5" thickBot="1" x14ac:dyDescent="0.3">
      <c r="A120" s="40" t="s">
        <v>25</v>
      </c>
      <c r="B120" s="9" t="s">
        <v>84</v>
      </c>
      <c r="C120" s="13" t="s">
        <v>85</v>
      </c>
      <c r="D120" s="30" t="s">
        <v>111</v>
      </c>
      <c r="E120" s="30">
        <v>8.4</v>
      </c>
    </row>
    <row r="121" spans="1:15" ht="16.5" thickBot="1" x14ac:dyDescent="0.3">
      <c r="A121" s="40" t="s">
        <v>48</v>
      </c>
      <c r="B121" s="9" t="s">
        <v>86</v>
      </c>
      <c r="C121" s="13" t="s">
        <v>87</v>
      </c>
      <c r="D121" s="30" t="s">
        <v>111</v>
      </c>
      <c r="E121" s="37">
        <f>O109</f>
        <v>232.49162011173183</v>
      </c>
    </row>
    <row r="122" spans="1:15" ht="18.75" x14ac:dyDescent="0.25">
      <c r="A122" s="1"/>
    </row>
    <row r="123" spans="1:15" ht="18.75" x14ac:dyDescent="0.25">
      <c r="A123" s="68" t="s">
        <v>88</v>
      </c>
      <c r="B123" s="68"/>
      <c r="C123" s="68"/>
      <c r="D123" s="68"/>
      <c r="E123" s="6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ht="19.5" thickBot="1" x14ac:dyDescent="0.3">
      <c r="A124" s="67" t="s">
        <v>89</v>
      </c>
      <c r="B124" s="67"/>
      <c r="C124" s="67"/>
      <c r="D124" s="67"/>
    </row>
    <row r="125" spans="1:15" ht="62.25" customHeight="1" x14ac:dyDescent="0.25">
      <c r="A125" s="45" t="s">
        <v>2</v>
      </c>
      <c r="B125" s="79" t="s">
        <v>90</v>
      </c>
      <c r="C125" s="3" t="s">
        <v>8</v>
      </c>
      <c r="D125" s="79" t="s">
        <v>92</v>
      </c>
    </row>
    <row r="126" spans="1:15" ht="16.5" thickBot="1" x14ac:dyDescent="0.3">
      <c r="A126" s="46" t="s">
        <v>3</v>
      </c>
      <c r="B126" s="80"/>
      <c r="C126" s="5" t="s">
        <v>91</v>
      </c>
      <c r="D126" s="80"/>
    </row>
    <row r="127" spans="1:15" ht="89.25" customHeight="1" thickBot="1" x14ac:dyDescent="0.3">
      <c r="A127" s="46">
        <v>1</v>
      </c>
      <c r="B127" s="11" t="s">
        <v>93</v>
      </c>
      <c r="C127" s="5">
        <v>350000</v>
      </c>
      <c r="D127" s="5">
        <v>100</v>
      </c>
    </row>
    <row r="128" spans="1:15" ht="16.5" thickBot="1" x14ac:dyDescent="0.3">
      <c r="A128" s="46">
        <v>2</v>
      </c>
      <c r="B128" s="11" t="s">
        <v>94</v>
      </c>
      <c r="C128" s="5">
        <v>0</v>
      </c>
      <c r="D128" s="5">
        <v>0</v>
      </c>
    </row>
    <row r="129" spans="1:4" ht="32.25" thickBot="1" x14ac:dyDescent="0.3">
      <c r="A129" s="46">
        <v>3</v>
      </c>
      <c r="B129" s="11" t="s">
        <v>95</v>
      </c>
      <c r="C129" s="5">
        <v>0</v>
      </c>
      <c r="D129" s="5">
        <v>0</v>
      </c>
    </row>
    <row r="130" spans="1:4" ht="16.5" thickBot="1" x14ac:dyDescent="0.3">
      <c r="A130" s="46">
        <v>4</v>
      </c>
      <c r="B130" s="11" t="s">
        <v>29</v>
      </c>
      <c r="C130" s="5">
        <f>SUM(C127:C129)</f>
        <v>350000</v>
      </c>
      <c r="D130" s="5">
        <f>SUM(D127:D129)</f>
        <v>100</v>
      </c>
    </row>
    <row r="131" spans="1:4" ht="18.75" x14ac:dyDescent="0.25">
      <c r="A131" s="17"/>
    </row>
    <row r="132" spans="1:4" ht="18.75" x14ac:dyDescent="0.25">
      <c r="A132" s="68" t="s">
        <v>133</v>
      </c>
      <c r="B132" s="68"/>
      <c r="C132" s="68"/>
      <c r="D132" s="68"/>
    </row>
    <row r="133" spans="1:4" ht="19.5" thickBot="1" x14ac:dyDescent="0.3">
      <c r="A133" s="67" t="s">
        <v>96</v>
      </c>
      <c r="B133" s="67"/>
      <c r="C133" s="67"/>
    </row>
    <row r="134" spans="1:4" ht="78" customHeight="1" thickBot="1" x14ac:dyDescent="0.3">
      <c r="A134" s="48" t="s">
        <v>132</v>
      </c>
      <c r="B134" s="13" t="s">
        <v>97</v>
      </c>
      <c r="C134" s="13" t="s">
        <v>98</v>
      </c>
    </row>
    <row r="135" spans="1:4" ht="131.25" customHeight="1" thickBot="1" x14ac:dyDescent="0.3">
      <c r="A135" s="48" t="s">
        <v>10</v>
      </c>
      <c r="B135" s="9" t="s">
        <v>186</v>
      </c>
      <c r="C135" s="9" t="s">
        <v>194</v>
      </c>
    </row>
    <row r="136" spans="1:4" ht="61.5" customHeight="1" thickBot="1" x14ac:dyDescent="0.3">
      <c r="A136" s="48">
        <v>2</v>
      </c>
      <c r="B136" s="29" t="s">
        <v>139</v>
      </c>
      <c r="C136" s="36" t="s">
        <v>158</v>
      </c>
    </row>
    <row r="137" spans="1:4" ht="18.75" x14ac:dyDescent="0.25">
      <c r="A137" s="1"/>
    </row>
  </sheetData>
  <mergeCells count="81">
    <mergeCell ref="A133:C133"/>
    <mergeCell ref="A123:E123"/>
    <mergeCell ref="I71:J72"/>
    <mergeCell ref="K71:L72"/>
    <mergeCell ref="A73:C73"/>
    <mergeCell ref="A124:D124"/>
    <mergeCell ref="A132:D132"/>
    <mergeCell ref="B125:B126"/>
    <mergeCell ref="D125:D126"/>
    <mergeCell ref="A93:O93"/>
    <mergeCell ref="A92:O92"/>
    <mergeCell ref="G73:H73"/>
    <mergeCell ref="I73:J73"/>
    <mergeCell ref="K73:L73"/>
    <mergeCell ref="A74:C74"/>
    <mergeCell ref="G74:H74"/>
    <mergeCell ref="A1:G1"/>
    <mergeCell ref="A28:A29"/>
    <mergeCell ref="A52:G52"/>
    <mergeCell ref="A53:G53"/>
    <mergeCell ref="A54:A56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27:G27"/>
    <mergeCell ref="A26:G26"/>
    <mergeCell ref="A62:G62"/>
    <mergeCell ref="B77:B78"/>
    <mergeCell ref="C77:C78"/>
    <mergeCell ref="B54:B56"/>
    <mergeCell ref="C54:C56"/>
    <mergeCell ref="D54:D56"/>
    <mergeCell ref="E54:G54"/>
    <mergeCell ref="A75:C75"/>
    <mergeCell ref="A70:H70"/>
    <mergeCell ref="E71:E72"/>
    <mergeCell ref="A71:C72"/>
    <mergeCell ref="D71:D72"/>
    <mergeCell ref="E28:E29"/>
    <mergeCell ref="F28:F29"/>
    <mergeCell ref="A7:G7"/>
    <mergeCell ref="A8:G8"/>
    <mergeCell ref="A9:G9"/>
    <mergeCell ref="A14:G14"/>
    <mergeCell ref="A15:G15"/>
    <mergeCell ref="A16:G16"/>
    <mergeCell ref="A17:G17"/>
    <mergeCell ref="A25:G25"/>
    <mergeCell ref="F71:F72"/>
    <mergeCell ref="G71:H72"/>
    <mergeCell ref="G28:G29"/>
    <mergeCell ref="A63:H63"/>
    <mergeCell ref="A69:H69"/>
    <mergeCell ref="A68:H68"/>
    <mergeCell ref="A67:H67"/>
    <mergeCell ref="A66:H66"/>
    <mergeCell ref="A65:H65"/>
    <mergeCell ref="A64:H64"/>
    <mergeCell ref="B28:B29"/>
    <mergeCell ref="C28:C29"/>
    <mergeCell ref="D28:D29"/>
    <mergeCell ref="I74:J74"/>
    <mergeCell ref="K74:L74"/>
    <mergeCell ref="A113:E113"/>
    <mergeCell ref="A112:E112"/>
    <mergeCell ref="G75:H75"/>
    <mergeCell ref="I75:J75"/>
    <mergeCell ref="K75:L75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Анисимова Галина Анатольевна</cp:lastModifiedBy>
  <cp:lastPrinted>2024-07-26T05:36:45Z</cp:lastPrinted>
  <dcterms:created xsi:type="dcterms:W3CDTF">2015-06-05T18:19:34Z</dcterms:created>
  <dcterms:modified xsi:type="dcterms:W3CDTF">2024-12-17T08:53:42Z</dcterms:modified>
</cp:coreProperties>
</file>