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D115" i="1"/>
  <c r="E115" i="1"/>
  <c r="F115" i="1"/>
  <c r="G115" i="1"/>
  <c r="H115" i="1"/>
  <c r="I115" i="1"/>
  <c r="J115" i="1"/>
  <c r="K115" i="1"/>
  <c r="L115" i="1"/>
  <c r="M115" i="1"/>
  <c r="N115" i="1"/>
  <c r="C115" i="1"/>
  <c r="F39" i="1" l="1"/>
  <c r="O107" i="1" l="1"/>
  <c r="O115" i="1" s="1"/>
  <c r="O109" i="1"/>
  <c r="O110" i="1"/>
  <c r="O106" i="1"/>
  <c r="F38" i="1" l="1"/>
  <c r="F37" i="1"/>
  <c r="F32" i="1" l="1"/>
  <c r="F33" i="1"/>
  <c r="F34" i="1"/>
  <c r="D123" i="1" l="1"/>
  <c r="D122" i="1" l="1"/>
  <c r="D121" i="1"/>
  <c r="I113" i="1"/>
  <c r="F81" i="1" l="1"/>
  <c r="E82" i="1"/>
  <c r="G82" i="1"/>
  <c r="H82" i="1"/>
  <c r="D82" i="1"/>
  <c r="F82" i="1" l="1"/>
  <c r="D112" i="1" l="1"/>
  <c r="E112" i="1"/>
  <c r="F112" i="1"/>
  <c r="G112" i="1"/>
  <c r="H112" i="1"/>
  <c r="I112" i="1"/>
  <c r="J112" i="1"/>
  <c r="K112" i="1"/>
  <c r="L112" i="1"/>
  <c r="M112" i="1"/>
  <c r="N112" i="1"/>
  <c r="C112" i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2" i="1" l="1"/>
  <c r="J113" i="1"/>
  <c r="K113" i="1"/>
  <c r="L113" i="1"/>
  <c r="F31" i="1"/>
  <c r="F30" i="1" s="1"/>
  <c r="F36" i="1"/>
  <c r="F35" i="1" s="1"/>
  <c r="O113" i="1" l="1"/>
  <c r="C114" i="1"/>
  <c r="D41" i="1" l="1"/>
  <c r="E41" i="1"/>
  <c r="D136" i="1" l="1"/>
  <c r="C136" i="1"/>
  <c r="C98" i="1"/>
  <c r="E67" i="1"/>
  <c r="F67" i="1"/>
  <c r="G67" i="1"/>
  <c r="D67" i="1"/>
  <c r="E51" i="1"/>
  <c r="D51" i="1"/>
  <c r="F42" i="1"/>
  <c r="F41" i="1" s="1"/>
  <c r="G114" i="1" l="1"/>
  <c r="N114" i="1"/>
  <c r="E114" i="1"/>
  <c r="L114" i="1"/>
  <c r="K114" i="1"/>
  <c r="F114" i="1"/>
  <c r="M114" i="1"/>
  <c r="J114" i="1"/>
  <c r="I114" i="1"/>
  <c r="H114" i="1"/>
  <c r="D114" i="1" l="1"/>
  <c r="F55" i="1"/>
  <c r="O114" i="1" l="1"/>
  <c r="E127" i="1" s="1"/>
  <c r="E124" i="1"/>
  <c r="D124" i="1" s="1"/>
  <c r="E125" i="1" l="1"/>
  <c r="D125" i="1" s="1"/>
</calcChain>
</file>

<file path=xl/sharedStrings.xml><?xml version="1.0" encoding="utf-8"?>
<sst xmlns="http://schemas.openxmlformats.org/spreadsheetml/2006/main" count="280" uniqueCount="204">
  <si>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</si>
  <si>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</si>
  <si>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</si>
  <si>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</si>
  <si>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</si>
  <si>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</si>
  <si>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</si>
  <si>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</si>
  <si>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</si>
  <si>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</si>
  <si>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</si>
  <si>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</si>
  <si>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</si>
  <si>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</si>
  <si>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</si>
  <si>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</si>
  <si>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</si>
  <si>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</si>
  <si>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</si>
  <si>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</si>
  <si>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</si>
  <si>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</si>
  <si>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</si>
  <si>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</si>
  <si>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</si>
  <si>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</si>
  <si>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</si>
  <si>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</si>
  <si>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</si>
  <si>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</si>
  <si>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</si>
  <si>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</si>
  <si>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</si>
  <si>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</si>
  <si>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</si>
  <si>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</si>
  <si>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</si>
  <si>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</si>
  <si>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</si>
  <si>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</si>
  <si>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</si>
  <si>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</si>
  <si>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</si>
  <si>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</si>
  <si>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</si>
  <si>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</si>
  <si>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</si>
  <si>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</si>
  <si>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</si>
  <si>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</si>
  <si>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</si>
  <si>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</si>
  <si>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</si>
  <si>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</si>
  <si>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</si>
  <si>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</si>
  <si>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</si>
  <si>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</si>
  <si>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</si>
  <si>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</si>
  <si>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</si>
  <si>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</si>
  <si>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</si>
  <si>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</si>
  <si>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</si>
  <si>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</si>
  <si>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</si>
  <si>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</si>
  <si>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</si>
  <si>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</si>
  <si>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</si>
  <si>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</si>
  <si>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</si>
  <si>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</si>
  <si>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</si>
  <si>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</si>
  <si>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</si>
  <si>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</si>
  <si>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</si>
  <si>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</si>
  <si>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</si>
  <si>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</si>
  <si>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</si>
  <si>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</si>
  <si>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</si>
  <si>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</si>
  <si>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</si>
  <si>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</si>
  <si>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</si>
  <si>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</si>
  <si>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</si>
  <si>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</si>
  <si>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</si>
  <si>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</si>
  <si>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</si>
  <si>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</si>
  <si>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</si>
  <si>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</si>
  <si>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</si>
  <si>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</si>
  <si>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</si>
  <si>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</si>
  <si>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</si>
  <si>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</si>
  <si>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</si>
  <si>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</si>
  <si>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</si>
  <si>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</si>
  <si>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</si>
  <si>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</si>
  <si>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</si>
  <si>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</si>
  <si>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</si>
  <si>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</si>
  <si>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</si>
  <si>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</si>
  <si>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</si>
  <si>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</si>
  <si>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</si>
  <si>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</si>
  <si>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</si>
  <si>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</si>
  <si>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</si>
  <si>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</si>
  <si>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</si>
  <si>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</si>
  <si>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</si>
  <si>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</si>
  <si>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</si>
  <si>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</si>
  <si>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</si>
  <si>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</si>
  <si>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</si>
  <si>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</si>
  <si>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</si>
  <si>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</si>
  <si>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</si>
  <si>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</si>
  <si>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</si>
  <si>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</si>
  <si>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</si>
  <si>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</si>
  <si>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</si>
  <si>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</si>
  <si>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</si>
  <si>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</si>
  <si>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</si>
  <si>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</si>
  <si>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</si>
  <si>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>Не много клиентов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</si>
  <si>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</si>
  <si>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</si>
  <si>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</si>
  <si>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</si>
  <si>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</si>
  <si>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</si>
  <si>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</si>
  <si>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кг</t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</si>
  <si>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</si>
  <si>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</si>
  <si>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</si>
  <si>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</si>
  <si>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</si>
  <si>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</si>
  <si>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</si>
  <si>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</si>
  <si>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r>
      <t xml:space="preserve">2.5.Планируемый график работы (дней в неделю), в том числе с указанием часов в неделю: </t>
    </r>
    <r>
      <rPr>
        <sz val="14"/>
        <color theme="1"/>
        <rFont val="Times New Roman"/>
        <family val="1"/>
        <charset val="204"/>
      </rPr>
      <t>6 дней в неделю, 8 часовой рабочий день</t>
    </r>
  </si>
  <si>
    <t>2.3.</t>
  </si>
  <si>
    <t>Специализированные магазины</t>
  </si>
  <si>
    <t>Материально-производственные запасы:</t>
  </si>
  <si>
    <t>1.1.</t>
  </si>
  <si>
    <t>1.2.</t>
  </si>
  <si>
    <t>1.3.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</si>
  <si>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</si>
  <si>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крупные </t>
    </r>
    <r>
      <rPr>
        <sz val="14"/>
        <color theme="1"/>
        <rFont val="Times New Roman"/>
        <family val="1"/>
        <charset val="204"/>
      </rPr>
      <t>фермерские хозяйства, тепличные комплексы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</si>
  <si>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</si>
  <si>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Мотоблок</t>
  </si>
  <si>
    <t>1.4.</t>
  </si>
  <si>
    <t>Культивация и последующее размельчение почвы, выкорчевывание сорняков, перемешивание удобрения и почвы, а при использовании опций и навесных элементов - уборка снега и перевозка грузов</t>
  </si>
  <si>
    <t>Может использоваться для перекопки земли, образования боровков под посадку рассады, для рыхления и борьбы с сорняками</t>
  </si>
  <si>
    <t>Маркетплейсы,специализированные магазины</t>
  </si>
  <si>
    <t>Проведение активной рекламной кампании, развитие соц. Сетей</t>
  </si>
  <si>
    <t>Отслеживание новых тенденций рынка данных услуг, расширения спектра предлагаемых услуг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</si>
  <si>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Выращивание тыквы (сорта мускатные, крупноплодные) 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</si>
  <si>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01.13. Выращивание овощей</t>
    </r>
  </si>
  <si>
    <t>Навесное оборудование к мотоблоку</t>
  </si>
  <si>
    <t>Система полива, шланги</t>
  </si>
  <si>
    <t>Тара, упаковочный материал</t>
  </si>
  <si>
    <t>Семена тыквы«Матильда» и др.</t>
  </si>
  <si>
    <t>Органический удобрения</t>
  </si>
  <si>
    <t>Минеральные удобрения</t>
  </si>
  <si>
    <t>Тележка-самосвал</t>
  </si>
  <si>
    <t>Для удобной перевозки различных сельскохозяйственных грузов</t>
  </si>
  <si>
    <t>Инженерно-технические комплексы, обеспечивающие орошение определенной территории</t>
  </si>
  <si>
    <t>Тыква</t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</si>
  <si>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 xml:space="preserve">40 соток земли под посадку тыквы </t>
    </r>
  </si>
  <si>
    <t>Ко-во в месяц</t>
  </si>
  <si>
    <t>ИТОГО В МЕСЯЦ</t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</si>
  <si>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создание хозяйства и выход на плановые показатели по выращиванию тыквы и сбыт продукции .
- Способ достижения цели: приобретение оборудования, семян и удобрений.</t>
    </r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</si>
  <si>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9,5 месяцев</t>
    </r>
  </si>
  <si>
    <t>2.4.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</si>
  <si>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радио", Агрегатор. Также размещена информация в социальных сетях (вконтакте)</t>
    </r>
  </si>
  <si>
    <t>Средства государственной социальной помощи на основании регионального социального контракта на осуществление индивидуальной предпринимательской деятельности</t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</si>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</sst>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topLeftCell="A105" zoomScale="115" zoomScaleNormal="115" workbookViewId="0">
      <selection activeCell="O107" sqref="O107:O108"/>
    </sheetView>
  </sheetViews>
  <sheetFormatPr defaultRowHeight="15" x14ac:dyDescent="0.25"/>
  <cols>
    <col min="1" max="1" width="6.85546875" customWidth="1"/>
    <col min="2" max="2" width="39.5703125" customWidth="1"/>
    <col min="3" max="3" width="23.85546875" customWidth="1"/>
    <col min="4" max="4" width="12.5703125" customWidth="1"/>
    <col min="5" max="5" width="12.85546875" customWidth="1"/>
    <col min="6" max="6" width="13" customWidth="1"/>
    <col min="7" max="7" width="16.42578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61" t="s">
        <v>0</v>
      </c>
      <c r="B1" s="61"/>
      <c r="C1" s="61"/>
      <c r="D1" s="61"/>
      <c r="E1" s="61"/>
      <c r="F1" s="61"/>
      <c r="G1" s="61"/>
    </row>
    <row r="2" spans="1:7" ht="18.75" x14ac:dyDescent="0.3">
      <c r="A2" s="65" t="s">
        <v>107</v>
      </c>
      <c r="B2" s="65"/>
      <c r="C2" s="65"/>
      <c r="D2" s="65"/>
      <c r="E2" s="65"/>
      <c r="F2" s="65"/>
      <c r="G2" s="65"/>
    </row>
    <row r="3" spans="1:7" ht="19.5" customHeight="1" x14ac:dyDescent="0.3">
      <c r="A3" s="65" t="s">
        <v>163</v>
      </c>
      <c r="B3" s="66"/>
      <c r="C3" s="66"/>
      <c r="D3" s="66"/>
      <c r="E3" s="66"/>
      <c r="F3" s="66"/>
      <c r="G3" s="66"/>
    </row>
    <row r="4" spans="1:7" ht="18.75" x14ac:dyDescent="0.3">
      <c r="A4" s="66" t="s">
        <v>164</v>
      </c>
      <c r="B4" s="66"/>
      <c r="C4" s="66"/>
      <c r="D4" s="66"/>
      <c r="E4" s="66"/>
      <c r="F4" s="66"/>
      <c r="G4" s="66"/>
    </row>
    <row r="5" spans="1:7" ht="21" customHeight="1" x14ac:dyDescent="0.3">
      <c r="A5" s="66" t="s">
        <v>159</v>
      </c>
      <c r="B5" s="66"/>
      <c r="C5" s="66"/>
      <c r="D5" s="66"/>
      <c r="E5" s="66"/>
      <c r="F5" s="66"/>
      <c r="G5" s="66"/>
    </row>
    <row r="6" spans="1:7" s="21" customFormat="1" ht="18.75" x14ac:dyDescent="0.3">
      <c r="A6" s="65" t="s">
        <v>162</v>
      </c>
      <c r="B6" s="66"/>
      <c r="C6" s="66"/>
      <c r="D6" s="66"/>
      <c r="E6" s="66"/>
      <c r="F6" s="66"/>
      <c r="G6" s="66"/>
    </row>
    <row r="7" spans="1:7" ht="23.25" customHeight="1" x14ac:dyDescent="0.3">
      <c r="A7" s="66" t="s">
        <v>160</v>
      </c>
      <c r="B7" s="66"/>
      <c r="C7" s="66"/>
      <c r="D7" s="66"/>
      <c r="E7" s="66"/>
      <c r="F7" s="66"/>
      <c r="G7" s="66"/>
    </row>
    <row r="8" spans="1:7" ht="33" customHeight="1" x14ac:dyDescent="0.3">
      <c r="A8" s="65" t="s">
        <v>161</v>
      </c>
      <c r="B8" s="66"/>
      <c r="C8" s="66"/>
      <c r="D8" s="66"/>
      <c r="E8" s="66"/>
      <c r="F8" s="66"/>
      <c r="G8" s="66"/>
    </row>
    <row r="9" spans="1:7" ht="43.5" customHeight="1" x14ac:dyDescent="0.3">
      <c r="A9" s="66" t="s">
        <v>152</v>
      </c>
      <c r="B9" s="66"/>
      <c r="C9" s="66"/>
      <c r="D9" s="66"/>
      <c r="E9" s="66"/>
      <c r="F9" s="66"/>
      <c r="G9" s="66"/>
    </row>
    <row r="10" spans="1:7" ht="35.25" customHeight="1" x14ac:dyDescent="0.3">
      <c r="A10" s="66" t="s">
        <v>153</v>
      </c>
      <c r="B10" s="66"/>
      <c r="C10" s="66"/>
      <c r="D10" s="66"/>
      <c r="E10" s="66"/>
      <c r="F10" s="66"/>
      <c r="G10" s="66"/>
    </row>
    <row r="11" spans="1:7" ht="20.25" customHeight="1" x14ac:dyDescent="0.3">
      <c r="A11" s="66" t="s">
        <v>145</v>
      </c>
      <c r="B11" s="66"/>
      <c r="C11" s="66"/>
      <c r="D11" s="66"/>
      <c r="E11" s="66"/>
      <c r="F11" s="66"/>
      <c r="G11" s="66"/>
    </row>
    <row r="12" spans="1:7" ht="18.75" x14ac:dyDescent="0.3">
      <c r="A12" s="65" t="s">
        <v>108</v>
      </c>
      <c r="B12" s="65"/>
      <c r="C12" s="65"/>
      <c r="D12" s="65"/>
      <c r="E12" s="65"/>
      <c r="F12" s="65"/>
      <c r="G12" s="65"/>
    </row>
    <row r="13" spans="1:7" ht="21" customHeight="1" x14ac:dyDescent="0.3">
      <c r="A13" s="66" t="s">
        <v>183</v>
      </c>
      <c r="B13" s="66"/>
      <c r="C13" s="66"/>
      <c r="D13" s="66"/>
      <c r="E13" s="66"/>
      <c r="F13" s="66"/>
      <c r="G13" s="66"/>
    </row>
    <row r="14" spans="1:7" ht="81" customHeight="1" x14ac:dyDescent="0.3">
      <c r="A14" s="65" t="s">
        <v>198</v>
      </c>
      <c r="B14" s="65"/>
      <c r="C14" s="65"/>
      <c r="D14" s="65"/>
      <c r="E14" s="65"/>
      <c r="F14" s="65"/>
      <c r="G14" s="65"/>
    </row>
    <row r="15" spans="1:7" ht="27.75" customHeight="1" x14ac:dyDescent="0.3">
      <c r="A15" s="66" t="s">
        <v>184</v>
      </c>
      <c r="B15" s="66"/>
      <c r="C15" s="66"/>
      <c r="D15" s="66"/>
      <c r="E15" s="66"/>
      <c r="F15" s="66"/>
      <c r="G15" s="66"/>
    </row>
    <row r="16" spans="1:7" ht="47.25" customHeight="1" x14ac:dyDescent="0.3">
      <c r="A16" s="65" t="s">
        <v>165</v>
      </c>
      <c r="B16" s="65"/>
      <c r="C16" s="65"/>
      <c r="D16" s="65"/>
      <c r="E16" s="65"/>
      <c r="F16" s="65"/>
      <c r="G16" s="65"/>
    </row>
    <row r="17" spans="1:7" ht="41.25" customHeight="1" x14ac:dyDescent="0.3">
      <c r="A17" s="65" t="s">
        <v>166</v>
      </c>
      <c r="B17" s="65"/>
      <c r="C17" s="65"/>
      <c r="D17" s="65"/>
      <c r="E17" s="65"/>
      <c r="F17" s="65"/>
      <c r="G17" s="65"/>
    </row>
    <row r="18" spans="1:7" ht="43.5" customHeight="1" x14ac:dyDescent="0.3">
      <c r="A18" s="65" t="s">
        <v>154</v>
      </c>
      <c r="B18" s="65"/>
      <c r="C18" s="65"/>
      <c r="D18" s="65"/>
      <c r="E18" s="65"/>
      <c r="F18" s="65"/>
      <c r="G18" s="65"/>
    </row>
    <row r="19" spans="1:7" ht="41.25" customHeight="1" x14ac:dyDescent="0.3">
      <c r="A19" s="65" t="s">
        <v>195</v>
      </c>
      <c r="B19" s="65"/>
      <c r="C19" s="65"/>
      <c r="D19" s="65"/>
      <c r="E19" s="65"/>
      <c r="F19" s="65"/>
      <c r="G19" s="65"/>
    </row>
    <row r="20" spans="1:7" ht="36.75" customHeight="1" x14ac:dyDescent="0.3">
      <c r="A20" s="66" t="s">
        <v>109</v>
      </c>
      <c r="B20" s="66"/>
      <c r="C20" s="66"/>
      <c r="D20" s="66"/>
      <c r="E20" s="66"/>
      <c r="F20" s="66"/>
      <c r="G20" s="66"/>
    </row>
    <row r="21" spans="1:7" ht="23.25" customHeight="1" x14ac:dyDescent="0.3">
      <c r="A21" s="66" t="s">
        <v>155</v>
      </c>
      <c r="B21" s="66"/>
      <c r="C21" s="66"/>
      <c r="D21" s="66"/>
      <c r="E21" s="66"/>
      <c r="F21" s="66"/>
      <c r="G21" s="66"/>
    </row>
    <row r="22" spans="1:7" ht="40.5" customHeight="1" x14ac:dyDescent="0.3">
      <c r="A22" s="66" t="s">
        <v>146</v>
      </c>
      <c r="B22" s="66"/>
      <c r="C22" s="66"/>
      <c r="D22" s="66"/>
      <c r="E22" s="66"/>
      <c r="F22" s="66"/>
      <c r="G22" s="66"/>
    </row>
    <row r="23" spans="1:7" ht="18.75" x14ac:dyDescent="0.3">
      <c r="A23" s="66" t="s">
        <v>110</v>
      </c>
      <c r="B23" s="66"/>
      <c r="C23" s="66"/>
      <c r="D23" s="66"/>
      <c r="E23" s="66"/>
      <c r="F23" s="66"/>
      <c r="G23" s="66"/>
    </row>
    <row r="24" spans="1:7" ht="21.75" customHeight="1" x14ac:dyDescent="0.3">
      <c r="A24" s="66" t="s">
        <v>151</v>
      </c>
      <c r="B24" s="66"/>
      <c r="C24" s="66"/>
      <c r="D24" s="66"/>
      <c r="E24" s="66"/>
      <c r="F24" s="66"/>
      <c r="G24" s="66"/>
    </row>
    <row r="25" spans="1:7" ht="19.5" customHeight="1" x14ac:dyDescent="0.3">
      <c r="A25" s="66" t="s">
        <v>199</v>
      </c>
      <c r="B25" s="66"/>
      <c r="C25" s="66"/>
      <c r="D25" s="66"/>
      <c r="E25" s="66"/>
      <c r="F25" s="66"/>
      <c r="G25" s="66"/>
    </row>
    <row r="26" spans="1:7" ht="42" customHeight="1" x14ac:dyDescent="0.3">
      <c r="A26" s="65" t="s">
        <v>111</v>
      </c>
      <c r="B26" s="65"/>
      <c r="C26" s="65"/>
      <c r="D26" s="65"/>
      <c r="E26" s="65"/>
      <c r="F26" s="65"/>
      <c r="G26" s="65"/>
    </row>
    <row r="27" spans="1:7" ht="19.5" thickBot="1" x14ac:dyDescent="0.3">
      <c r="A27" s="56" t="s">
        <v>1</v>
      </c>
      <c r="B27" s="56"/>
      <c r="C27" s="56"/>
      <c r="D27" s="56"/>
      <c r="E27" s="56"/>
      <c r="F27" s="56"/>
      <c r="G27" s="56"/>
    </row>
    <row r="28" spans="1:7" ht="66.75" customHeight="1" x14ac:dyDescent="0.25">
      <c r="A28" s="62" t="s">
        <v>112</v>
      </c>
      <c r="B28" s="62" t="s">
        <v>4</v>
      </c>
      <c r="C28" s="62" t="s">
        <v>5</v>
      </c>
      <c r="D28" s="62" t="s">
        <v>6</v>
      </c>
      <c r="E28" s="62" t="s">
        <v>7</v>
      </c>
      <c r="F28" s="62" t="s">
        <v>8</v>
      </c>
      <c r="G28" s="62" t="s">
        <v>9</v>
      </c>
    </row>
    <row r="29" spans="1:7" ht="15.75" thickBot="1" x14ac:dyDescent="0.3">
      <c r="A29" s="63"/>
      <c r="B29" s="63"/>
      <c r="C29" s="63"/>
      <c r="D29" s="63"/>
      <c r="E29" s="63"/>
      <c r="F29" s="63"/>
      <c r="G29" s="63"/>
    </row>
    <row r="30" spans="1:7" ht="16.5" thickBot="1" x14ac:dyDescent="0.3">
      <c r="A30" s="3" t="s">
        <v>10</v>
      </c>
      <c r="B30" s="6" t="s">
        <v>11</v>
      </c>
      <c r="C30" s="22" t="s">
        <v>121</v>
      </c>
      <c r="D30" s="22"/>
      <c r="E30" s="22"/>
      <c r="F30" s="22">
        <f>SUM(F31:F34)</f>
        <v>100000</v>
      </c>
      <c r="G30" s="22" t="s">
        <v>121</v>
      </c>
    </row>
    <row r="31" spans="1:7" ht="48.75" customHeight="1" thickBot="1" x14ac:dyDescent="0.3">
      <c r="A31" s="33" t="s">
        <v>170</v>
      </c>
      <c r="B31" s="35" t="s">
        <v>176</v>
      </c>
      <c r="C31" s="41"/>
      <c r="D31" s="10">
        <v>1</v>
      </c>
      <c r="E31" s="10">
        <v>60000</v>
      </c>
      <c r="F31" s="10">
        <f>D31*E31</f>
        <v>60000</v>
      </c>
      <c r="G31" s="49" t="s">
        <v>180</v>
      </c>
    </row>
    <row r="32" spans="1:7" ht="55.5" customHeight="1" thickBot="1" x14ac:dyDescent="0.3">
      <c r="A32" s="16" t="s">
        <v>171</v>
      </c>
      <c r="B32" s="35" t="s">
        <v>185</v>
      </c>
      <c r="C32" s="41"/>
      <c r="D32" s="10">
        <v>1</v>
      </c>
      <c r="E32" s="10">
        <v>10000</v>
      </c>
      <c r="F32" s="10">
        <f t="shared" ref="F32:F34" si="0">D32*E32</f>
        <v>10000</v>
      </c>
      <c r="G32" s="49" t="s">
        <v>180</v>
      </c>
    </row>
    <row r="33" spans="1:7" ht="45.75" customHeight="1" thickBot="1" x14ac:dyDescent="0.3">
      <c r="A33" s="44" t="s">
        <v>172</v>
      </c>
      <c r="B33" s="35" t="s">
        <v>191</v>
      </c>
      <c r="C33" s="45"/>
      <c r="D33" s="10">
        <v>1</v>
      </c>
      <c r="E33" s="10">
        <v>20000</v>
      </c>
      <c r="F33" s="10">
        <f t="shared" si="0"/>
        <v>20000</v>
      </c>
      <c r="G33" s="49" t="s">
        <v>180</v>
      </c>
    </row>
    <row r="34" spans="1:7" ht="47.25" customHeight="1" thickBot="1" x14ac:dyDescent="0.3">
      <c r="A34" s="44" t="s">
        <v>177</v>
      </c>
      <c r="B34" s="35" t="s">
        <v>186</v>
      </c>
      <c r="C34" s="45"/>
      <c r="D34" s="10">
        <v>1</v>
      </c>
      <c r="E34" s="10">
        <v>10000</v>
      </c>
      <c r="F34" s="10">
        <f t="shared" si="0"/>
        <v>10000</v>
      </c>
      <c r="G34" s="49" t="s">
        <v>180</v>
      </c>
    </row>
    <row r="35" spans="1:7" ht="39" customHeight="1" thickBot="1" x14ac:dyDescent="0.3">
      <c r="A35" s="16" t="s">
        <v>13</v>
      </c>
      <c r="B35" s="35" t="s">
        <v>169</v>
      </c>
      <c r="C35" s="12" t="s">
        <v>121</v>
      </c>
      <c r="D35" s="12"/>
      <c r="E35" s="12"/>
      <c r="F35" s="12">
        <f>SUM(F36:F39)</f>
        <v>150000</v>
      </c>
      <c r="G35" s="12" t="s">
        <v>121</v>
      </c>
    </row>
    <row r="36" spans="1:7" ht="33.75" customHeight="1" thickBot="1" x14ac:dyDescent="0.3">
      <c r="A36" s="16" t="s">
        <v>14</v>
      </c>
      <c r="B36" s="35" t="s">
        <v>188</v>
      </c>
      <c r="C36" s="45"/>
      <c r="D36" s="10">
        <v>4000</v>
      </c>
      <c r="E36" s="10">
        <v>30</v>
      </c>
      <c r="F36" s="10">
        <f>D36*E36</f>
        <v>120000</v>
      </c>
      <c r="G36" s="37" t="s">
        <v>168</v>
      </c>
    </row>
    <row r="37" spans="1:7" ht="36" customHeight="1" thickBot="1" x14ac:dyDescent="0.3">
      <c r="A37" s="16" t="s">
        <v>15</v>
      </c>
      <c r="B37" s="35" t="s">
        <v>189</v>
      </c>
      <c r="C37" s="45"/>
      <c r="D37" s="10"/>
      <c r="E37" s="10">
        <v>10000</v>
      </c>
      <c r="F37" s="10">
        <f>E37</f>
        <v>10000</v>
      </c>
      <c r="G37" s="37" t="s">
        <v>168</v>
      </c>
    </row>
    <row r="38" spans="1:7" ht="39" customHeight="1" thickBot="1" x14ac:dyDescent="0.3">
      <c r="A38" s="34" t="s">
        <v>167</v>
      </c>
      <c r="B38" s="35" t="s">
        <v>190</v>
      </c>
      <c r="C38" s="45"/>
      <c r="D38" s="10"/>
      <c r="E38" s="10">
        <v>10000</v>
      </c>
      <c r="F38" s="10">
        <f>E38</f>
        <v>10000</v>
      </c>
      <c r="G38" s="37" t="s">
        <v>168</v>
      </c>
    </row>
    <row r="39" spans="1:7" ht="46.5" customHeight="1" thickBot="1" x14ac:dyDescent="0.3">
      <c r="A39" s="52" t="s">
        <v>200</v>
      </c>
      <c r="B39" s="53" t="s">
        <v>187</v>
      </c>
      <c r="C39" s="45"/>
      <c r="D39" s="10">
        <v>200</v>
      </c>
      <c r="E39" s="10">
        <v>50</v>
      </c>
      <c r="F39" s="10">
        <f>D39*E39</f>
        <v>10000</v>
      </c>
      <c r="G39" s="37" t="s">
        <v>180</v>
      </c>
    </row>
    <row r="40" spans="1:7" ht="16.5" thickBot="1" x14ac:dyDescent="0.3">
      <c r="A40" s="16" t="s">
        <v>12</v>
      </c>
      <c r="B40" s="5"/>
      <c r="C40" s="12"/>
      <c r="D40" s="12"/>
      <c r="E40" s="12"/>
      <c r="F40" s="12"/>
      <c r="G40" s="12"/>
    </row>
    <row r="41" spans="1:7" ht="32.25" thickBot="1" x14ac:dyDescent="0.3">
      <c r="A41" s="16" t="s">
        <v>16</v>
      </c>
      <c r="B41" s="13" t="s">
        <v>17</v>
      </c>
      <c r="C41" s="12" t="s">
        <v>121</v>
      </c>
      <c r="D41" s="12">
        <f>D42</f>
        <v>0</v>
      </c>
      <c r="E41" s="12">
        <f t="shared" ref="E41:F41" si="1">E42</f>
        <v>0</v>
      </c>
      <c r="F41" s="12">
        <f t="shared" si="1"/>
        <v>0</v>
      </c>
      <c r="G41" s="12" t="s">
        <v>121</v>
      </c>
    </row>
    <row r="42" spans="1:7" ht="16.5" thickBot="1" x14ac:dyDescent="0.3">
      <c r="A42" s="16" t="s">
        <v>18</v>
      </c>
      <c r="B42" s="23" t="s">
        <v>113</v>
      </c>
      <c r="C42" s="15"/>
      <c r="D42" s="15">
        <v>0</v>
      </c>
      <c r="E42" s="15">
        <v>0</v>
      </c>
      <c r="F42" s="15">
        <f>D42*E42</f>
        <v>0</v>
      </c>
      <c r="G42" s="15" t="s">
        <v>141</v>
      </c>
    </row>
    <row r="43" spans="1:7" ht="16.5" thickBot="1" x14ac:dyDescent="0.3">
      <c r="A43" s="16" t="s">
        <v>19</v>
      </c>
      <c r="B43" s="13"/>
      <c r="C43" s="12"/>
      <c r="D43" s="12"/>
      <c r="E43" s="12"/>
      <c r="F43" s="12"/>
      <c r="G43" s="12"/>
    </row>
    <row r="44" spans="1:7" ht="16.5" thickBot="1" x14ac:dyDescent="0.3">
      <c r="A44" s="16" t="s">
        <v>12</v>
      </c>
      <c r="B44" s="13"/>
      <c r="C44" s="12"/>
      <c r="D44" s="12"/>
      <c r="E44" s="12"/>
      <c r="F44" s="12"/>
      <c r="G44" s="12"/>
    </row>
    <row r="45" spans="1:7" ht="179.25" customHeight="1" thickBot="1" x14ac:dyDescent="0.3">
      <c r="A45" s="16" t="s">
        <v>20</v>
      </c>
      <c r="B45" s="13" t="s">
        <v>21</v>
      </c>
      <c r="C45" s="12"/>
      <c r="D45" s="12"/>
      <c r="E45" s="12"/>
      <c r="F45" s="12"/>
      <c r="G45" s="12"/>
    </row>
    <row r="46" spans="1:7" ht="16.5" thickBot="1" x14ac:dyDescent="0.3">
      <c r="A46" s="16" t="s">
        <v>22</v>
      </c>
      <c r="B46" s="13"/>
      <c r="C46" s="12"/>
      <c r="D46" s="12"/>
      <c r="E46" s="12"/>
      <c r="F46" s="12"/>
      <c r="G46" s="12"/>
    </row>
    <row r="47" spans="1:7" ht="16.5" thickBot="1" x14ac:dyDescent="0.3">
      <c r="A47" s="16" t="s">
        <v>12</v>
      </c>
      <c r="B47" s="13"/>
      <c r="C47" s="12"/>
      <c r="D47" s="12"/>
      <c r="E47" s="12"/>
      <c r="F47" s="12"/>
      <c r="G47" s="12"/>
    </row>
    <row r="48" spans="1:7" ht="136.5" customHeight="1" thickBot="1" x14ac:dyDescent="0.3">
      <c r="A48" s="16" t="s">
        <v>24</v>
      </c>
      <c r="B48" s="13" t="s">
        <v>25</v>
      </c>
      <c r="C48" s="12"/>
      <c r="D48" s="12"/>
      <c r="E48" s="12"/>
      <c r="F48" s="12"/>
      <c r="G48" s="12"/>
    </row>
    <row r="49" spans="1:7" ht="16.5" thickBot="1" x14ac:dyDescent="0.3">
      <c r="A49" s="16" t="s">
        <v>26</v>
      </c>
      <c r="B49" s="13"/>
      <c r="C49" s="12"/>
      <c r="D49" s="12"/>
      <c r="E49" s="12"/>
      <c r="F49" s="12"/>
      <c r="G49" s="12"/>
    </row>
    <row r="50" spans="1:7" ht="16.5" thickBot="1" x14ac:dyDescent="0.3">
      <c r="A50" s="16" t="s">
        <v>12</v>
      </c>
      <c r="B50" s="13"/>
      <c r="C50" s="12"/>
      <c r="D50" s="12"/>
      <c r="E50" s="12"/>
      <c r="F50" s="12"/>
      <c r="G50" s="12"/>
    </row>
    <row r="51" spans="1:7" ht="16.5" thickBot="1" x14ac:dyDescent="0.3">
      <c r="A51" s="16" t="s">
        <v>27</v>
      </c>
      <c r="B51" s="13" t="s">
        <v>28</v>
      </c>
      <c r="C51" s="12"/>
      <c r="D51" s="12">
        <f>SUM(D52)</f>
        <v>0</v>
      </c>
      <c r="E51" s="12">
        <f>SUM(E52)</f>
        <v>0</v>
      </c>
      <c r="F51" s="12"/>
      <c r="G51" s="12"/>
    </row>
    <row r="52" spans="1:7" ht="16.5" thickBot="1" x14ac:dyDescent="0.3">
      <c r="A52" s="16" t="s">
        <v>29</v>
      </c>
      <c r="B52" s="23" t="s">
        <v>147</v>
      </c>
      <c r="C52" s="12"/>
      <c r="D52" s="15">
        <v>0</v>
      </c>
      <c r="E52" s="15">
        <v>0</v>
      </c>
      <c r="F52" s="12"/>
      <c r="G52" s="12"/>
    </row>
    <row r="53" spans="1:7" ht="16.5" thickBot="1" x14ac:dyDescent="0.3">
      <c r="A53" s="16" t="s">
        <v>30</v>
      </c>
      <c r="B53" s="13"/>
      <c r="C53" s="12"/>
      <c r="D53" s="12"/>
      <c r="E53" s="12"/>
      <c r="F53" s="12"/>
      <c r="G53" s="12"/>
    </row>
    <row r="54" spans="1:7" ht="16.5" thickBot="1" x14ac:dyDescent="0.3">
      <c r="A54" s="16" t="s">
        <v>12</v>
      </c>
      <c r="B54" s="13"/>
      <c r="C54" s="12"/>
      <c r="D54" s="12"/>
      <c r="E54" s="12"/>
      <c r="F54" s="12"/>
      <c r="G54" s="12"/>
    </row>
    <row r="55" spans="1:7" ht="16.5" thickBot="1" x14ac:dyDescent="0.3">
      <c r="A55" s="16" t="s">
        <v>57</v>
      </c>
      <c r="B55" s="11" t="s">
        <v>31</v>
      </c>
      <c r="C55" s="9"/>
      <c r="D55" s="12"/>
      <c r="E55" s="12"/>
      <c r="F55" s="12">
        <f>SUM(F30+F35)</f>
        <v>250000</v>
      </c>
      <c r="G55" s="12"/>
    </row>
    <row r="56" spans="1:7" ht="18.75" x14ac:dyDescent="0.25">
      <c r="A56" s="1"/>
    </row>
    <row r="57" spans="1:7" ht="18.75" x14ac:dyDescent="0.25">
      <c r="A57" s="57" t="s">
        <v>114</v>
      </c>
      <c r="B57" s="57"/>
      <c r="C57" s="57"/>
      <c r="D57" s="57"/>
      <c r="E57" s="57"/>
      <c r="F57" s="57"/>
      <c r="G57" s="57"/>
    </row>
    <row r="58" spans="1:7" ht="19.5" thickBot="1" x14ac:dyDescent="0.3">
      <c r="A58" s="56" t="s">
        <v>32</v>
      </c>
      <c r="B58" s="56"/>
      <c r="C58" s="56"/>
      <c r="D58" s="56"/>
      <c r="E58" s="56"/>
      <c r="F58" s="56"/>
      <c r="G58" s="56"/>
    </row>
    <row r="59" spans="1:7" ht="16.5" thickBot="1" x14ac:dyDescent="0.3">
      <c r="A59" s="59" t="s">
        <v>112</v>
      </c>
      <c r="B59" s="67" t="s">
        <v>4</v>
      </c>
      <c r="C59" s="59" t="s">
        <v>33</v>
      </c>
      <c r="D59" s="59" t="s">
        <v>34</v>
      </c>
      <c r="E59" s="70" t="s">
        <v>35</v>
      </c>
      <c r="F59" s="71"/>
      <c r="G59" s="72"/>
    </row>
    <row r="60" spans="1:7" ht="16.5" thickBot="1" x14ac:dyDescent="0.3">
      <c r="A60" s="64"/>
      <c r="B60" s="68"/>
      <c r="C60" s="64"/>
      <c r="D60" s="64"/>
      <c r="E60" s="36" t="s">
        <v>36</v>
      </c>
      <c r="F60" s="36" t="s">
        <v>38</v>
      </c>
      <c r="G60" s="36" t="s">
        <v>40</v>
      </c>
    </row>
    <row r="61" spans="1:7" ht="16.5" thickBot="1" x14ac:dyDescent="0.3">
      <c r="A61" s="60"/>
      <c r="B61" s="69"/>
      <c r="C61" s="60"/>
      <c r="D61" s="60"/>
      <c r="E61" s="15" t="s">
        <v>37</v>
      </c>
      <c r="F61" s="15" t="s">
        <v>39</v>
      </c>
      <c r="G61" s="15" t="s">
        <v>41</v>
      </c>
    </row>
    <row r="62" spans="1:7" ht="192.75" customHeight="1" thickBot="1" x14ac:dyDescent="0.3">
      <c r="A62" s="16" t="s">
        <v>10</v>
      </c>
      <c r="B62" s="35" t="s">
        <v>176</v>
      </c>
      <c r="C62" s="15" t="s">
        <v>178</v>
      </c>
      <c r="D62" s="15">
        <v>1</v>
      </c>
      <c r="E62" s="10">
        <v>60000</v>
      </c>
      <c r="F62" s="10">
        <v>85000</v>
      </c>
      <c r="G62" s="10">
        <v>90000</v>
      </c>
    </row>
    <row r="63" spans="1:7" ht="111" customHeight="1" thickBot="1" x14ac:dyDescent="0.3">
      <c r="A63" s="28" t="s">
        <v>13</v>
      </c>
      <c r="B63" s="35" t="s">
        <v>185</v>
      </c>
      <c r="C63" s="36" t="s">
        <v>179</v>
      </c>
      <c r="D63" s="15">
        <v>1</v>
      </c>
      <c r="E63" s="10">
        <v>10000</v>
      </c>
      <c r="F63" s="10">
        <v>20000</v>
      </c>
      <c r="G63" s="10">
        <v>25000</v>
      </c>
    </row>
    <row r="64" spans="1:7" ht="64.5" customHeight="1" thickBot="1" x14ac:dyDescent="0.3">
      <c r="A64" s="44" t="s">
        <v>16</v>
      </c>
      <c r="B64" s="35" t="s">
        <v>191</v>
      </c>
      <c r="C64" s="15" t="s">
        <v>192</v>
      </c>
      <c r="D64" s="15">
        <v>1</v>
      </c>
      <c r="E64" s="10">
        <v>20000</v>
      </c>
      <c r="F64" s="10">
        <v>25000</v>
      </c>
      <c r="G64" s="10">
        <v>30000</v>
      </c>
    </row>
    <row r="65" spans="1:8" ht="96.75" customHeight="1" thickBot="1" x14ac:dyDescent="0.3">
      <c r="A65" s="44" t="s">
        <v>20</v>
      </c>
      <c r="B65" s="35" t="s">
        <v>186</v>
      </c>
      <c r="C65" s="15" t="s">
        <v>193</v>
      </c>
      <c r="D65" s="15">
        <v>1</v>
      </c>
      <c r="E65" s="10">
        <v>10000</v>
      </c>
      <c r="F65" s="10">
        <v>35000</v>
      </c>
      <c r="G65" s="10">
        <v>40000</v>
      </c>
    </row>
    <row r="66" spans="1:8" ht="16.5" thickBot="1" x14ac:dyDescent="0.3">
      <c r="A66" s="16" t="s">
        <v>27</v>
      </c>
      <c r="B66" s="8" t="s">
        <v>115</v>
      </c>
      <c r="C66" s="15" t="s">
        <v>148</v>
      </c>
      <c r="D66" s="15"/>
      <c r="E66" s="15"/>
      <c r="F66" s="15">
        <v>0</v>
      </c>
      <c r="G66" s="15"/>
    </row>
    <row r="67" spans="1:8" ht="16.5" thickBot="1" x14ac:dyDescent="0.3">
      <c r="A67" s="16" t="s">
        <v>57</v>
      </c>
      <c r="B67" s="11" t="s">
        <v>31</v>
      </c>
      <c r="C67" s="15"/>
      <c r="D67" s="15">
        <f>SUM(D62:D66)</f>
        <v>4</v>
      </c>
      <c r="E67" s="15">
        <f>SUM(E62:E66)</f>
        <v>100000</v>
      </c>
      <c r="F67" s="15">
        <f>SUM(F62:F66)</f>
        <v>165000</v>
      </c>
      <c r="G67" s="15">
        <f>SUM(G62:G66)</f>
        <v>185000</v>
      </c>
    </row>
    <row r="68" spans="1:8" ht="15.75" x14ac:dyDescent="0.25">
      <c r="A68" s="26"/>
      <c r="B68" s="27"/>
      <c r="C68" s="26"/>
      <c r="D68" s="26"/>
      <c r="E68" s="26"/>
      <c r="F68" s="26"/>
      <c r="G68" s="26"/>
    </row>
    <row r="69" spans="1:8" ht="18.75" x14ac:dyDescent="0.25">
      <c r="A69" s="57" t="s">
        <v>116</v>
      </c>
      <c r="B69" s="57"/>
      <c r="C69" s="57"/>
      <c r="D69" s="57"/>
      <c r="E69" s="57"/>
      <c r="F69" s="57"/>
      <c r="G69" s="57"/>
      <c r="H69" s="25"/>
    </row>
    <row r="70" spans="1:8" ht="30.75" customHeight="1" x14ac:dyDescent="0.25">
      <c r="A70" s="58" t="s">
        <v>173</v>
      </c>
      <c r="B70" s="58"/>
      <c r="C70" s="58"/>
      <c r="D70" s="58"/>
      <c r="E70" s="58"/>
      <c r="F70" s="58"/>
      <c r="G70" s="58"/>
      <c r="H70" s="58"/>
    </row>
    <row r="71" spans="1:8" ht="33.75" customHeight="1" x14ac:dyDescent="0.25">
      <c r="A71" s="58" t="s">
        <v>144</v>
      </c>
      <c r="B71" s="58"/>
      <c r="C71" s="58"/>
      <c r="D71" s="58"/>
      <c r="E71" s="58"/>
      <c r="F71" s="58"/>
      <c r="G71" s="58"/>
      <c r="H71" s="58"/>
    </row>
    <row r="72" spans="1:8" ht="29.25" customHeight="1" x14ac:dyDescent="0.25">
      <c r="A72" s="58" t="s">
        <v>174</v>
      </c>
      <c r="B72" s="58"/>
      <c r="C72" s="58"/>
      <c r="D72" s="58"/>
      <c r="E72" s="58"/>
      <c r="F72" s="58"/>
      <c r="G72" s="58"/>
      <c r="H72" s="58"/>
    </row>
    <row r="73" spans="1:8" ht="29.25" customHeight="1" x14ac:dyDescent="0.25">
      <c r="A73" s="58" t="s">
        <v>175</v>
      </c>
      <c r="B73" s="58"/>
      <c r="C73" s="58"/>
      <c r="D73" s="58"/>
      <c r="E73" s="58"/>
      <c r="F73" s="58"/>
      <c r="G73" s="58"/>
      <c r="H73" s="58"/>
    </row>
    <row r="74" spans="1:8" ht="18.75" x14ac:dyDescent="0.25">
      <c r="A74" s="58" t="s">
        <v>117</v>
      </c>
      <c r="B74" s="58"/>
      <c r="C74" s="58"/>
      <c r="D74" s="58"/>
      <c r="E74" s="58"/>
      <c r="F74" s="58"/>
      <c r="G74" s="58"/>
      <c r="H74" s="58"/>
    </row>
    <row r="75" spans="1:8" ht="24.75" customHeight="1" x14ac:dyDescent="0.25">
      <c r="A75" s="58" t="s">
        <v>156</v>
      </c>
      <c r="B75" s="58"/>
      <c r="C75" s="58"/>
      <c r="D75" s="58"/>
      <c r="E75" s="58"/>
      <c r="F75" s="58"/>
      <c r="G75" s="58"/>
      <c r="H75" s="58"/>
    </row>
    <row r="76" spans="1:8" ht="30.75" customHeight="1" x14ac:dyDescent="0.25">
      <c r="A76" s="58" t="s">
        <v>201</v>
      </c>
      <c r="B76" s="58"/>
      <c r="C76" s="58"/>
      <c r="D76" s="58"/>
      <c r="E76" s="58"/>
      <c r="F76" s="58"/>
      <c r="G76" s="58"/>
      <c r="H76" s="58"/>
    </row>
    <row r="77" spans="1:8" s="24" customFormat="1" ht="18.75" x14ac:dyDescent="0.25">
      <c r="A77" s="58" t="s">
        <v>118</v>
      </c>
      <c r="B77" s="58"/>
      <c r="C77" s="58"/>
      <c r="D77" s="58"/>
      <c r="E77" s="58"/>
      <c r="F77" s="58"/>
      <c r="G77" s="58"/>
      <c r="H77" s="58"/>
    </row>
    <row r="78" spans="1:8" ht="19.5" thickBot="1" x14ac:dyDescent="0.3">
      <c r="A78" s="56" t="s">
        <v>42</v>
      </c>
      <c r="B78" s="56"/>
      <c r="C78" s="56"/>
      <c r="D78" s="56"/>
      <c r="E78" s="56"/>
      <c r="F78" s="56"/>
      <c r="G78" s="56"/>
      <c r="H78" s="56"/>
    </row>
    <row r="79" spans="1:8" ht="62.25" customHeight="1" x14ac:dyDescent="0.25">
      <c r="A79" s="14" t="s">
        <v>2</v>
      </c>
      <c r="B79" s="59" t="s">
        <v>43</v>
      </c>
      <c r="C79" s="59" t="s">
        <v>44</v>
      </c>
      <c r="D79" s="59" t="s">
        <v>196</v>
      </c>
      <c r="E79" s="59" t="s">
        <v>45</v>
      </c>
      <c r="F79" s="59" t="s">
        <v>46</v>
      </c>
      <c r="G79" s="59" t="s">
        <v>47</v>
      </c>
      <c r="H79" s="59" t="s">
        <v>48</v>
      </c>
    </row>
    <row r="80" spans="1:8" ht="16.5" thickBot="1" x14ac:dyDescent="0.3">
      <c r="A80" s="16" t="s">
        <v>3</v>
      </c>
      <c r="B80" s="60"/>
      <c r="C80" s="60"/>
      <c r="D80" s="60"/>
      <c r="E80" s="60"/>
      <c r="F80" s="60"/>
      <c r="G80" s="60"/>
      <c r="H80" s="60"/>
    </row>
    <row r="81" spans="1:8" ht="39.75" customHeight="1" thickBot="1" x14ac:dyDescent="0.3">
      <c r="A81" s="46" t="s">
        <v>10</v>
      </c>
      <c r="B81" s="38" t="s">
        <v>194</v>
      </c>
      <c r="C81" s="40" t="s">
        <v>157</v>
      </c>
      <c r="D81" s="40">
        <v>1250</v>
      </c>
      <c r="E81" s="39">
        <v>35</v>
      </c>
      <c r="F81" s="41">
        <f>D81*E81</f>
        <v>43750</v>
      </c>
      <c r="G81" s="35">
        <v>1</v>
      </c>
      <c r="H81" s="15">
        <v>1250</v>
      </c>
    </row>
    <row r="82" spans="1:8" ht="16.5" thickBot="1" x14ac:dyDescent="0.3">
      <c r="A82" s="44" t="s">
        <v>13</v>
      </c>
      <c r="B82" s="11" t="s">
        <v>197</v>
      </c>
      <c r="C82" s="12" t="s">
        <v>121</v>
      </c>
      <c r="D82" s="12">
        <f>SUM(D81:D81)</f>
        <v>1250</v>
      </c>
      <c r="E82" s="12">
        <f>SUM(E81:E81)</f>
        <v>35</v>
      </c>
      <c r="F82" s="12">
        <f>SUM(F81:F81)</f>
        <v>43750</v>
      </c>
      <c r="G82" s="12">
        <f>SUM(G81:G81)</f>
        <v>1</v>
      </c>
      <c r="H82" s="12">
        <f>SUM(H81:H81)</f>
        <v>1250</v>
      </c>
    </row>
    <row r="83" spans="1:8" ht="18.75" x14ac:dyDescent="0.25">
      <c r="A83" s="18"/>
    </row>
    <row r="84" spans="1:8" ht="18.75" x14ac:dyDescent="0.25">
      <c r="A84" s="57" t="s">
        <v>120</v>
      </c>
      <c r="B84" s="57"/>
      <c r="C84" s="57"/>
    </row>
    <row r="85" spans="1:8" ht="19.5" thickBot="1" x14ac:dyDescent="0.3">
      <c r="A85" s="56" t="s">
        <v>49</v>
      </c>
      <c r="B85" s="56"/>
      <c r="C85" s="56"/>
    </row>
    <row r="86" spans="1:8" ht="15.75" x14ac:dyDescent="0.25">
      <c r="A86" s="14" t="s">
        <v>2</v>
      </c>
      <c r="B86" s="59" t="s">
        <v>4</v>
      </c>
      <c r="C86" s="59" t="s">
        <v>50</v>
      </c>
    </row>
    <row r="87" spans="1:8" ht="16.5" thickBot="1" x14ac:dyDescent="0.3">
      <c r="A87" s="16" t="s">
        <v>3</v>
      </c>
      <c r="B87" s="60"/>
      <c r="C87" s="60"/>
    </row>
    <row r="88" spans="1:8" ht="16.5" thickBot="1" x14ac:dyDescent="0.3">
      <c r="A88" s="51" t="s">
        <v>10</v>
      </c>
      <c r="B88" s="13" t="s">
        <v>51</v>
      </c>
      <c r="C88" s="6">
        <v>0</v>
      </c>
    </row>
    <row r="89" spans="1:8" ht="16.5" thickBot="1" x14ac:dyDescent="0.3">
      <c r="A89" s="51" t="s">
        <v>13</v>
      </c>
      <c r="B89" s="13" t="s">
        <v>52</v>
      </c>
      <c r="C89" s="6">
        <v>2500</v>
      </c>
    </row>
    <row r="90" spans="1:8" ht="16.5" thickBot="1" x14ac:dyDescent="0.3">
      <c r="A90" s="51" t="s">
        <v>16</v>
      </c>
      <c r="B90" s="13" t="s">
        <v>53</v>
      </c>
      <c r="C90" s="6">
        <v>0</v>
      </c>
    </row>
    <row r="91" spans="1:8" ht="16.5" thickBot="1" x14ac:dyDescent="0.3">
      <c r="A91" s="51" t="s">
        <v>20</v>
      </c>
      <c r="B91" s="13" t="s">
        <v>54</v>
      </c>
      <c r="C91" s="6">
        <v>0</v>
      </c>
    </row>
    <row r="92" spans="1:8" ht="16.5" thickBot="1" x14ac:dyDescent="0.3">
      <c r="A92" s="51" t="s">
        <v>24</v>
      </c>
      <c r="B92" s="13" t="s">
        <v>55</v>
      </c>
      <c r="C92" s="6">
        <v>0</v>
      </c>
    </row>
    <row r="93" spans="1:8" ht="19.5" customHeight="1" thickBot="1" x14ac:dyDescent="0.3">
      <c r="A93" s="51" t="s">
        <v>27</v>
      </c>
      <c r="B93" s="13" t="s">
        <v>56</v>
      </c>
      <c r="C93" s="6">
        <v>0</v>
      </c>
    </row>
    <row r="94" spans="1:8" ht="50.25" customHeight="1" thickBot="1" x14ac:dyDescent="0.3">
      <c r="A94" s="51" t="s">
        <v>57</v>
      </c>
      <c r="B94" s="13" t="s">
        <v>58</v>
      </c>
      <c r="C94" s="6">
        <v>0</v>
      </c>
    </row>
    <row r="95" spans="1:8" ht="16.5" thickBot="1" x14ac:dyDescent="0.3">
      <c r="A95" s="51" t="s">
        <v>59</v>
      </c>
      <c r="B95" s="13" t="s">
        <v>60</v>
      </c>
      <c r="C95" s="6">
        <v>1720</v>
      </c>
    </row>
    <row r="96" spans="1:8" ht="20.25" customHeight="1" thickBot="1" x14ac:dyDescent="0.3">
      <c r="A96" s="51" t="s">
        <v>124</v>
      </c>
      <c r="B96" s="13" t="s">
        <v>123</v>
      </c>
      <c r="C96" s="6">
        <v>0</v>
      </c>
    </row>
    <row r="97" spans="1:15" ht="16.5" thickBot="1" x14ac:dyDescent="0.3">
      <c r="A97" s="51" t="s">
        <v>125</v>
      </c>
      <c r="B97" s="13" t="s">
        <v>122</v>
      </c>
      <c r="C97" s="6">
        <v>500</v>
      </c>
    </row>
    <row r="98" spans="1:15" ht="16.5" thickBot="1" x14ac:dyDescent="0.3">
      <c r="A98" s="51" t="s">
        <v>126</v>
      </c>
      <c r="B98" s="13" t="s">
        <v>31</v>
      </c>
      <c r="C98" s="6">
        <f>SUM(C88:C97)</f>
        <v>4720</v>
      </c>
    </row>
    <row r="99" spans="1:15" ht="18.75" x14ac:dyDescent="0.25">
      <c r="A99" s="1"/>
    </row>
    <row r="100" spans="1:15" ht="18.75" x14ac:dyDescent="0.25">
      <c r="A100" s="57" t="s">
        <v>119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t="18.75" x14ac:dyDescent="0.25">
      <c r="A101" s="57" t="s">
        <v>61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t="19.5" thickBot="1" x14ac:dyDescent="0.3">
      <c r="A102" s="17" t="s">
        <v>62</v>
      </c>
    </row>
    <row r="103" spans="1:15" ht="49.5" customHeight="1" thickBot="1" x14ac:dyDescent="0.3">
      <c r="A103" s="30" t="s">
        <v>112</v>
      </c>
      <c r="B103" s="36" t="s">
        <v>63</v>
      </c>
      <c r="C103" s="42" t="s">
        <v>64</v>
      </c>
      <c r="D103" s="42" t="s">
        <v>65</v>
      </c>
      <c r="E103" s="42" t="s">
        <v>66</v>
      </c>
      <c r="F103" s="42" t="s">
        <v>67</v>
      </c>
      <c r="G103" s="42" t="s">
        <v>68</v>
      </c>
      <c r="H103" s="42" t="s">
        <v>69</v>
      </c>
      <c r="I103" s="42" t="s">
        <v>70</v>
      </c>
      <c r="J103" s="42" t="s">
        <v>71</v>
      </c>
      <c r="K103" s="42" t="s">
        <v>72</v>
      </c>
      <c r="L103" s="42" t="s">
        <v>73</v>
      </c>
      <c r="M103" s="42" t="s">
        <v>74</v>
      </c>
      <c r="N103" s="42" t="s">
        <v>75</v>
      </c>
      <c r="O103" s="42" t="s">
        <v>31</v>
      </c>
    </row>
    <row r="104" spans="1:15" ht="16.5" thickBot="1" x14ac:dyDescent="0.3">
      <c r="A104" s="36" t="s">
        <v>10</v>
      </c>
      <c r="B104" s="15" t="s">
        <v>76</v>
      </c>
      <c r="C104" s="15" t="s">
        <v>138</v>
      </c>
      <c r="D104" s="15" t="s">
        <v>127</v>
      </c>
      <c r="E104" s="15" t="s">
        <v>128</v>
      </c>
      <c r="F104" s="15" t="s">
        <v>129</v>
      </c>
      <c r="G104" s="15" t="s">
        <v>130</v>
      </c>
      <c r="H104" s="15" t="s">
        <v>131</v>
      </c>
      <c r="I104" s="15" t="s">
        <v>132</v>
      </c>
      <c r="J104" s="15" t="s">
        <v>133</v>
      </c>
      <c r="K104" s="15" t="s">
        <v>134</v>
      </c>
      <c r="L104" s="15" t="s">
        <v>135</v>
      </c>
      <c r="M104" s="15" t="s">
        <v>136</v>
      </c>
      <c r="N104" s="15" t="s">
        <v>137</v>
      </c>
      <c r="O104" s="36"/>
    </row>
    <row r="105" spans="1:15" ht="16.5" thickBot="1" x14ac:dyDescent="0.3">
      <c r="A105" s="16" t="s">
        <v>13</v>
      </c>
      <c r="B105" s="15" t="s">
        <v>77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1</v>
      </c>
      <c r="K105" s="36">
        <v>1</v>
      </c>
      <c r="L105" s="15">
        <v>1</v>
      </c>
      <c r="M105" s="15">
        <v>0</v>
      </c>
      <c r="N105" s="15">
        <v>0</v>
      </c>
      <c r="O105" s="15"/>
    </row>
    <row r="106" spans="1:15" ht="16.5" thickBot="1" x14ac:dyDescent="0.3">
      <c r="A106" s="16" t="s">
        <v>16</v>
      </c>
      <c r="B106" s="15" t="s">
        <v>78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175000</v>
      </c>
      <c r="K106" s="15">
        <v>175000</v>
      </c>
      <c r="L106" s="15">
        <v>175000</v>
      </c>
      <c r="M106" s="15">
        <v>0</v>
      </c>
      <c r="N106" s="15">
        <v>0</v>
      </c>
      <c r="O106" s="15">
        <f>SUM(C106:N106)</f>
        <v>525000</v>
      </c>
    </row>
    <row r="107" spans="1:15" ht="34.5" customHeight="1" thickBot="1" x14ac:dyDescent="0.3">
      <c r="A107" s="16" t="s">
        <v>20</v>
      </c>
      <c r="B107" s="36" t="s">
        <v>139</v>
      </c>
      <c r="C107" s="15">
        <v>4250</v>
      </c>
      <c r="D107" s="15">
        <v>4250</v>
      </c>
      <c r="E107" s="15">
        <v>4250</v>
      </c>
      <c r="F107" s="15">
        <v>4250</v>
      </c>
      <c r="G107" s="15">
        <v>4250</v>
      </c>
      <c r="H107" s="15">
        <v>4250</v>
      </c>
      <c r="I107" s="15">
        <v>4250</v>
      </c>
      <c r="J107" s="15">
        <v>4250</v>
      </c>
      <c r="K107" s="15">
        <v>4250</v>
      </c>
      <c r="L107" s="15">
        <v>4250</v>
      </c>
      <c r="M107" s="15">
        <v>4250</v>
      </c>
      <c r="N107" s="15">
        <v>4250</v>
      </c>
      <c r="O107" s="15">
        <f t="shared" ref="O107:O114" si="2">SUM(C107:N107)</f>
        <v>51000</v>
      </c>
    </row>
    <row r="108" spans="1:15" ht="34.5" customHeight="1" thickBot="1" x14ac:dyDescent="0.3">
      <c r="A108" s="55"/>
      <c r="B108" s="15" t="s">
        <v>203</v>
      </c>
      <c r="C108" s="15">
        <v>1250</v>
      </c>
      <c r="D108" s="15">
        <v>1250</v>
      </c>
      <c r="E108" s="15">
        <v>1250</v>
      </c>
      <c r="F108" s="15">
        <v>1250</v>
      </c>
      <c r="G108" s="15">
        <v>1250</v>
      </c>
      <c r="H108" s="15">
        <v>1250</v>
      </c>
      <c r="I108" s="15">
        <v>1250</v>
      </c>
      <c r="J108" s="15">
        <v>1250</v>
      </c>
      <c r="K108" s="15">
        <v>1250</v>
      </c>
      <c r="L108" s="15">
        <v>1250</v>
      </c>
      <c r="M108" s="15">
        <v>1250</v>
      </c>
      <c r="N108" s="15">
        <v>1250</v>
      </c>
      <c r="O108" s="15">
        <f t="shared" si="2"/>
        <v>15000</v>
      </c>
    </row>
    <row r="109" spans="1:15" ht="16.5" thickBot="1" x14ac:dyDescent="0.3">
      <c r="A109" s="16" t="s">
        <v>22</v>
      </c>
      <c r="B109" s="15" t="s">
        <v>122</v>
      </c>
      <c r="C109" s="15">
        <v>500</v>
      </c>
      <c r="D109" s="15">
        <v>500</v>
      </c>
      <c r="E109" s="15">
        <v>500</v>
      </c>
      <c r="F109" s="15">
        <v>500</v>
      </c>
      <c r="G109" s="15">
        <v>500</v>
      </c>
      <c r="H109" s="15">
        <v>500</v>
      </c>
      <c r="I109" s="15">
        <v>500</v>
      </c>
      <c r="J109" s="15">
        <v>500</v>
      </c>
      <c r="K109" s="15">
        <v>500</v>
      </c>
      <c r="L109" s="15">
        <v>500</v>
      </c>
      <c r="M109" s="15">
        <v>500</v>
      </c>
      <c r="N109" s="15">
        <v>500</v>
      </c>
      <c r="O109" s="15">
        <f t="shared" si="2"/>
        <v>6000</v>
      </c>
    </row>
    <row r="110" spans="1:15" ht="16.5" thickBot="1" x14ac:dyDescent="0.3">
      <c r="A110" s="16" t="s">
        <v>23</v>
      </c>
      <c r="B110" s="15" t="s">
        <v>52</v>
      </c>
      <c r="C110" s="15">
        <v>2500</v>
      </c>
      <c r="D110" s="15">
        <v>2500</v>
      </c>
      <c r="E110" s="15">
        <v>2500</v>
      </c>
      <c r="F110" s="15">
        <v>2500</v>
      </c>
      <c r="G110" s="15">
        <v>2500</v>
      </c>
      <c r="H110" s="15">
        <v>2500</v>
      </c>
      <c r="I110" s="15">
        <v>2500</v>
      </c>
      <c r="J110" s="15">
        <v>2500</v>
      </c>
      <c r="K110" s="15">
        <v>2500</v>
      </c>
      <c r="L110" s="15">
        <v>2500</v>
      </c>
      <c r="M110" s="15">
        <v>2500</v>
      </c>
      <c r="N110" s="15">
        <v>2500</v>
      </c>
      <c r="O110" s="15">
        <f t="shared" si="2"/>
        <v>30000</v>
      </c>
    </row>
    <row r="111" spans="1:15" ht="16.5" thickBot="1" x14ac:dyDescent="0.3">
      <c r="A111" s="16" t="s">
        <v>79</v>
      </c>
      <c r="B111" s="15" t="s">
        <v>158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</row>
    <row r="112" spans="1:15" ht="16.5" thickBot="1" x14ac:dyDescent="0.3">
      <c r="A112" s="16" t="s">
        <v>24</v>
      </c>
      <c r="B112" s="29" t="s">
        <v>80</v>
      </c>
      <c r="C112" s="36">
        <f>C106-C107</f>
        <v>-4250</v>
      </c>
      <c r="D112" s="36">
        <f t="shared" ref="D112:N112" si="3">D106-D107</f>
        <v>-4250</v>
      </c>
      <c r="E112" s="36">
        <f t="shared" si="3"/>
        <v>-4250</v>
      </c>
      <c r="F112" s="36">
        <f t="shared" si="3"/>
        <v>-4250</v>
      </c>
      <c r="G112" s="36">
        <f t="shared" si="3"/>
        <v>-4250</v>
      </c>
      <c r="H112" s="36">
        <f t="shared" si="3"/>
        <v>-4250</v>
      </c>
      <c r="I112" s="36">
        <f t="shared" si="3"/>
        <v>-4250</v>
      </c>
      <c r="J112" s="36">
        <f t="shared" si="3"/>
        <v>170750</v>
      </c>
      <c r="K112" s="36">
        <f t="shared" si="3"/>
        <v>170750</v>
      </c>
      <c r="L112" s="36">
        <f t="shared" si="3"/>
        <v>170750</v>
      </c>
      <c r="M112" s="36">
        <f t="shared" si="3"/>
        <v>-4250</v>
      </c>
      <c r="N112" s="36">
        <f t="shared" si="3"/>
        <v>-4250</v>
      </c>
      <c r="O112" s="15">
        <f t="shared" si="2"/>
        <v>474000</v>
      </c>
    </row>
    <row r="113" spans="1:15" ht="16.5" thickBot="1" x14ac:dyDescent="0.3">
      <c r="A113" s="16" t="s">
        <v>27</v>
      </c>
      <c r="B113" s="15" t="s">
        <v>81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f>I106*4/100</f>
        <v>0</v>
      </c>
      <c r="J113" s="15">
        <f>J112*4/100</f>
        <v>6830</v>
      </c>
      <c r="K113" s="15">
        <f t="shared" ref="K113:L113" si="4">K112*4/100</f>
        <v>6830</v>
      </c>
      <c r="L113" s="15">
        <f t="shared" si="4"/>
        <v>6830</v>
      </c>
      <c r="M113" s="15">
        <v>0</v>
      </c>
      <c r="N113" s="15">
        <v>0</v>
      </c>
      <c r="O113" s="15">
        <f t="shared" si="2"/>
        <v>20490</v>
      </c>
    </row>
    <row r="114" spans="1:15" ht="16.5" thickBot="1" x14ac:dyDescent="0.3">
      <c r="A114" s="16" t="s">
        <v>57</v>
      </c>
      <c r="B114" s="15" t="s">
        <v>82</v>
      </c>
      <c r="C114" s="32">
        <f>C112-C113</f>
        <v>-4250</v>
      </c>
      <c r="D114" s="32">
        <f t="shared" ref="D114:N114" si="5">D112-D113</f>
        <v>-4250</v>
      </c>
      <c r="E114" s="32">
        <f t="shared" si="5"/>
        <v>-4250</v>
      </c>
      <c r="F114" s="32">
        <f t="shared" si="5"/>
        <v>-4250</v>
      </c>
      <c r="G114" s="32">
        <f t="shared" si="5"/>
        <v>-4250</v>
      </c>
      <c r="H114" s="32">
        <f t="shared" si="5"/>
        <v>-4250</v>
      </c>
      <c r="I114" s="32">
        <f t="shared" si="5"/>
        <v>-4250</v>
      </c>
      <c r="J114" s="32">
        <f t="shared" si="5"/>
        <v>163920</v>
      </c>
      <c r="K114" s="32">
        <f t="shared" si="5"/>
        <v>163920</v>
      </c>
      <c r="L114" s="32">
        <f t="shared" si="5"/>
        <v>163920</v>
      </c>
      <c r="M114" s="32">
        <f t="shared" si="5"/>
        <v>-4250</v>
      </c>
      <c r="N114" s="32">
        <f t="shared" si="5"/>
        <v>-4250</v>
      </c>
      <c r="O114" s="15">
        <f t="shared" si="2"/>
        <v>453510</v>
      </c>
    </row>
    <row r="115" spans="1:15" ht="16.5" thickBot="1" x14ac:dyDescent="0.3">
      <c r="A115" s="16" t="s">
        <v>59</v>
      </c>
      <c r="B115" s="15" t="s">
        <v>83</v>
      </c>
      <c r="C115" s="54">
        <f>C106/C107</f>
        <v>0</v>
      </c>
      <c r="D115" s="54">
        <f t="shared" ref="D115:O115" si="6">D106/D107</f>
        <v>0</v>
      </c>
      <c r="E115" s="54">
        <f t="shared" si="6"/>
        <v>0</v>
      </c>
      <c r="F115" s="54">
        <f t="shared" si="6"/>
        <v>0</v>
      </c>
      <c r="G115" s="54">
        <f t="shared" si="6"/>
        <v>0</v>
      </c>
      <c r="H115" s="54">
        <f t="shared" si="6"/>
        <v>0</v>
      </c>
      <c r="I115" s="54">
        <f t="shared" si="6"/>
        <v>0</v>
      </c>
      <c r="J115" s="54">
        <f t="shared" si="6"/>
        <v>41.176470588235297</v>
      </c>
      <c r="K115" s="54">
        <f t="shared" si="6"/>
        <v>41.176470588235297</v>
      </c>
      <c r="L115" s="54">
        <f t="shared" si="6"/>
        <v>41.176470588235297</v>
      </c>
      <c r="M115" s="54">
        <f t="shared" si="6"/>
        <v>0</v>
      </c>
      <c r="N115" s="54">
        <f t="shared" si="6"/>
        <v>0</v>
      </c>
      <c r="O115" s="54">
        <f t="shared" si="6"/>
        <v>10.294117647058824</v>
      </c>
    </row>
    <row r="116" spans="1:15" ht="18.75" x14ac:dyDescent="0.25">
      <c r="A116" s="18"/>
      <c r="B116">
        <v>-350000</v>
      </c>
      <c r="C116">
        <f>C112+B116-C106</f>
        <v>-354250</v>
      </c>
      <c r="D116">
        <f t="shared" ref="D116:N116" si="7">D112+C116</f>
        <v>-358500</v>
      </c>
      <c r="E116">
        <f t="shared" si="7"/>
        <v>-362750</v>
      </c>
      <c r="F116">
        <f t="shared" si="7"/>
        <v>-367000</v>
      </c>
      <c r="G116">
        <f t="shared" si="7"/>
        <v>-371250</v>
      </c>
      <c r="H116">
        <f t="shared" si="7"/>
        <v>-375500</v>
      </c>
      <c r="I116">
        <f t="shared" si="7"/>
        <v>-379750</v>
      </c>
      <c r="J116">
        <f t="shared" si="7"/>
        <v>-209000</v>
      </c>
      <c r="K116">
        <f t="shared" si="7"/>
        <v>-38250</v>
      </c>
      <c r="L116">
        <f t="shared" si="7"/>
        <v>132500</v>
      </c>
      <c r="M116">
        <f t="shared" si="7"/>
        <v>128250</v>
      </c>
      <c r="N116">
        <f t="shared" si="7"/>
        <v>124000</v>
      </c>
    </row>
    <row r="117" spans="1:15" ht="18.75" x14ac:dyDescent="0.25">
      <c r="A117" s="18"/>
    </row>
    <row r="118" spans="1:15" ht="18.75" x14ac:dyDescent="0.25">
      <c r="A118" s="57" t="s">
        <v>84</v>
      </c>
      <c r="B118" s="57"/>
      <c r="C118" s="57"/>
      <c r="D118" s="57"/>
      <c r="E118" s="57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ht="19.5" thickBot="1" x14ac:dyDescent="0.3">
      <c r="A119" s="56" t="s">
        <v>85</v>
      </c>
      <c r="B119" s="56"/>
      <c r="C119" s="56"/>
      <c r="D119" s="56"/>
      <c r="E119" s="56"/>
    </row>
    <row r="120" spans="1:15" ht="48" thickBot="1" x14ac:dyDescent="0.3">
      <c r="A120" s="7" t="s">
        <v>112</v>
      </c>
      <c r="B120" s="15" t="s">
        <v>63</v>
      </c>
      <c r="C120" s="15" t="s">
        <v>86</v>
      </c>
      <c r="D120" s="15" t="s">
        <v>140</v>
      </c>
      <c r="E120" s="15" t="s">
        <v>87</v>
      </c>
    </row>
    <row r="121" spans="1:15" ht="16.5" thickBot="1" x14ac:dyDescent="0.3">
      <c r="A121" s="50" t="s">
        <v>10</v>
      </c>
      <c r="B121" s="11" t="s">
        <v>88</v>
      </c>
      <c r="C121" s="15" t="s">
        <v>89</v>
      </c>
      <c r="D121" s="15">
        <f>E121/12</f>
        <v>43750</v>
      </c>
      <c r="E121" s="15">
        <v>525000</v>
      </c>
    </row>
    <row r="122" spans="1:15" ht="16.5" thickBot="1" x14ac:dyDescent="0.3">
      <c r="A122" s="50" t="s">
        <v>13</v>
      </c>
      <c r="B122" s="11" t="s">
        <v>90</v>
      </c>
      <c r="C122" s="15" t="s">
        <v>89</v>
      </c>
      <c r="D122" s="15">
        <f>E122/12</f>
        <v>43750</v>
      </c>
      <c r="E122" s="15">
        <v>525000</v>
      </c>
    </row>
    <row r="123" spans="1:15" ht="16.5" thickBot="1" x14ac:dyDescent="0.3">
      <c r="A123" s="50" t="s">
        <v>16</v>
      </c>
      <c r="B123" s="11" t="s">
        <v>91</v>
      </c>
      <c r="C123" s="15" t="s">
        <v>89</v>
      </c>
      <c r="D123" s="15">
        <f>E123/12</f>
        <v>5500</v>
      </c>
      <c r="E123" s="15">
        <v>66000</v>
      </c>
    </row>
    <row r="124" spans="1:15" ht="16.5" thickBot="1" x14ac:dyDescent="0.3">
      <c r="A124" s="50" t="s">
        <v>20</v>
      </c>
      <c r="B124" s="11" t="s">
        <v>60</v>
      </c>
      <c r="C124" s="15" t="s">
        <v>89</v>
      </c>
      <c r="D124" s="15">
        <f>E124/12</f>
        <v>1707.5</v>
      </c>
      <c r="E124" s="15">
        <f>O113</f>
        <v>20490</v>
      </c>
    </row>
    <row r="125" spans="1:15" ht="16.5" thickBot="1" x14ac:dyDescent="0.3">
      <c r="A125" s="50" t="s">
        <v>24</v>
      </c>
      <c r="B125" s="11" t="s">
        <v>92</v>
      </c>
      <c r="C125" s="15" t="s">
        <v>89</v>
      </c>
      <c r="D125" s="48">
        <f>E125/12</f>
        <v>37792.5</v>
      </c>
      <c r="E125" s="32">
        <f>O114</f>
        <v>453510</v>
      </c>
    </row>
    <row r="126" spans="1:15" ht="16.5" thickBot="1" x14ac:dyDescent="0.3">
      <c r="A126" s="50" t="s">
        <v>27</v>
      </c>
      <c r="B126" s="11" t="s">
        <v>93</v>
      </c>
      <c r="C126" s="15" t="s">
        <v>94</v>
      </c>
      <c r="D126" s="32" t="s">
        <v>121</v>
      </c>
      <c r="E126" s="32">
        <v>9.5</v>
      </c>
    </row>
    <row r="127" spans="1:15" ht="16.5" thickBot="1" x14ac:dyDescent="0.3">
      <c r="A127" s="50" t="s">
        <v>57</v>
      </c>
      <c r="B127" s="11" t="s">
        <v>95</v>
      </c>
      <c r="C127" s="15" t="s">
        <v>96</v>
      </c>
      <c r="D127" s="32" t="s">
        <v>121</v>
      </c>
      <c r="E127" s="47">
        <f>O115</f>
        <v>10.294117647058824</v>
      </c>
    </row>
    <row r="128" spans="1:15" ht="18.75" x14ac:dyDescent="0.25">
      <c r="A128" s="1"/>
    </row>
    <row r="129" spans="1:15" ht="18.75" x14ac:dyDescent="0.25">
      <c r="A129" s="57" t="s">
        <v>97</v>
      </c>
      <c r="B129" s="57"/>
      <c r="C129" s="57"/>
      <c r="D129" s="57"/>
      <c r="E129" s="57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ht="19.5" thickBot="1" x14ac:dyDescent="0.3">
      <c r="A130" s="56" t="s">
        <v>98</v>
      </c>
      <c r="B130" s="56"/>
      <c r="C130" s="56"/>
      <c r="D130" s="56"/>
    </row>
    <row r="131" spans="1:15" ht="62.25" customHeight="1" x14ac:dyDescent="0.25">
      <c r="A131" s="2" t="s">
        <v>2</v>
      </c>
      <c r="B131" s="62" t="s">
        <v>99</v>
      </c>
      <c r="C131" s="4" t="s">
        <v>8</v>
      </c>
      <c r="D131" s="62" t="s">
        <v>101</v>
      </c>
    </row>
    <row r="132" spans="1:15" ht="16.5" thickBot="1" x14ac:dyDescent="0.3">
      <c r="A132" s="3" t="s">
        <v>3</v>
      </c>
      <c r="B132" s="63"/>
      <c r="C132" s="6" t="s">
        <v>100</v>
      </c>
      <c r="D132" s="63"/>
    </row>
    <row r="133" spans="1:15" ht="180" customHeight="1" thickBot="1" x14ac:dyDescent="0.3">
      <c r="A133" s="3">
        <v>1</v>
      </c>
      <c r="B133" s="13" t="s">
        <v>202</v>
      </c>
      <c r="C133" s="6">
        <v>250000</v>
      </c>
      <c r="D133" s="6">
        <v>100</v>
      </c>
    </row>
    <row r="134" spans="1:15" ht="16.5" thickBot="1" x14ac:dyDescent="0.3">
      <c r="A134" s="3">
        <v>2</v>
      </c>
      <c r="B134" s="13" t="s">
        <v>102</v>
      </c>
      <c r="C134" s="6">
        <v>0</v>
      </c>
      <c r="D134" s="6">
        <v>0</v>
      </c>
    </row>
    <row r="135" spans="1:15" ht="32.25" thickBot="1" x14ac:dyDescent="0.3">
      <c r="A135" s="3">
        <v>3</v>
      </c>
      <c r="B135" s="13" t="s">
        <v>103</v>
      </c>
      <c r="C135" s="6">
        <v>0</v>
      </c>
      <c r="D135" s="6">
        <v>0</v>
      </c>
    </row>
    <row r="136" spans="1:15" ht="16.5" thickBot="1" x14ac:dyDescent="0.3">
      <c r="A136" s="51">
        <v>4</v>
      </c>
      <c r="B136" s="13" t="s">
        <v>31</v>
      </c>
      <c r="C136" s="6">
        <f>SUM(C133:C135)</f>
        <v>250000</v>
      </c>
      <c r="D136" s="6">
        <f>SUM(D133:D135)</f>
        <v>100</v>
      </c>
    </row>
    <row r="137" spans="1:15" ht="18.75" x14ac:dyDescent="0.25">
      <c r="A137" s="19"/>
    </row>
    <row r="138" spans="1:15" ht="18.75" x14ac:dyDescent="0.25">
      <c r="A138" s="57" t="s">
        <v>143</v>
      </c>
      <c r="B138" s="57"/>
      <c r="C138" s="57"/>
      <c r="D138" s="57"/>
    </row>
    <row r="139" spans="1:15" ht="19.5" thickBot="1" x14ac:dyDescent="0.3">
      <c r="A139" s="56" t="s">
        <v>104</v>
      </c>
      <c r="B139" s="56"/>
      <c r="C139" s="56"/>
    </row>
    <row r="140" spans="1:15" ht="78" customHeight="1" thickBot="1" x14ac:dyDescent="0.3">
      <c r="A140" s="7" t="s">
        <v>142</v>
      </c>
      <c r="B140" s="15" t="s">
        <v>105</v>
      </c>
      <c r="C140" s="15" t="s">
        <v>106</v>
      </c>
    </row>
    <row r="141" spans="1:15" ht="63" customHeight="1" thickBot="1" x14ac:dyDescent="0.3">
      <c r="A141" s="7" t="s">
        <v>10</v>
      </c>
      <c r="B141" s="11" t="s">
        <v>149</v>
      </c>
      <c r="C141" s="11" t="s">
        <v>181</v>
      </c>
    </row>
    <row r="142" spans="1:15" ht="85.5" customHeight="1" thickBot="1" x14ac:dyDescent="0.3">
      <c r="A142" s="7">
        <v>2</v>
      </c>
      <c r="B142" s="31" t="s">
        <v>150</v>
      </c>
      <c r="C142" s="43" t="s">
        <v>182</v>
      </c>
    </row>
    <row r="143" spans="1:15" ht="18.75" x14ac:dyDescent="0.25">
      <c r="A143" s="1"/>
    </row>
  </sheetData>
  <mergeCells count="72">
    <mergeCell ref="G28:G29"/>
    <mergeCell ref="A70:H70"/>
    <mergeCell ref="A78:H78"/>
    <mergeCell ref="A76:H76"/>
    <mergeCell ref="A75:H75"/>
    <mergeCell ref="A74:H74"/>
    <mergeCell ref="A73:H73"/>
    <mergeCell ref="A72:H72"/>
    <mergeCell ref="A71:H71"/>
    <mergeCell ref="B28:B29"/>
    <mergeCell ref="C28:C29"/>
    <mergeCell ref="D28:D29"/>
    <mergeCell ref="E28:E29"/>
    <mergeCell ref="F28:F29"/>
    <mergeCell ref="A7:G7"/>
    <mergeCell ref="A8:G8"/>
    <mergeCell ref="A9:G9"/>
    <mergeCell ref="B131:B132"/>
    <mergeCell ref="D131:D132"/>
    <mergeCell ref="A27:G27"/>
    <mergeCell ref="A26:G26"/>
    <mergeCell ref="A69:G69"/>
    <mergeCell ref="B86:B87"/>
    <mergeCell ref="C86:C87"/>
    <mergeCell ref="B59:B61"/>
    <mergeCell ref="C59:C61"/>
    <mergeCell ref="D59:D61"/>
    <mergeCell ref="E59:G59"/>
    <mergeCell ref="B79:B80"/>
    <mergeCell ref="C79:C80"/>
    <mergeCell ref="A2:G2"/>
    <mergeCell ref="A3:G3"/>
    <mergeCell ref="A4:G4"/>
    <mergeCell ref="A5:G5"/>
    <mergeCell ref="A6:G6"/>
    <mergeCell ref="A14:G14"/>
    <mergeCell ref="A15:G15"/>
    <mergeCell ref="A16:G16"/>
    <mergeCell ref="A17:G17"/>
    <mergeCell ref="A25:G25"/>
    <mergeCell ref="A1:G1"/>
    <mergeCell ref="A28:A29"/>
    <mergeCell ref="A57:G57"/>
    <mergeCell ref="A58:G58"/>
    <mergeCell ref="A59:A61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85:C85"/>
    <mergeCell ref="A101:O101"/>
    <mergeCell ref="A100:O100"/>
    <mergeCell ref="A84:C84"/>
    <mergeCell ref="A77:H77"/>
    <mergeCell ref="H79:H80"/>
    <mergeCell ref="D79:D80"/>
    <mergeCell ref="E79:E80"/>
    <mergeCell ref="F79:F80"/>
    <mergeCell ref="G79:G80"/>
    <mergeCell ref="A130:D130"/>
    <mergeCell ref="A138:D138"/>
    <mergeCell ref="A139:C139"/>
    <mergeCell ref="A129:E129"/>
    <mergeCell ref="A118:E118"/>
    <mergeCell ref="A119:E119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2024-07-26T05:36:45Z</cp:lastPrinted>
  <dcterms:created xsi:type="dcterms:W3CDTF">2015-06-05T18:19:34Z</dcterms:created>
  <dcterms:modified xsi:type="dcterms:W3CDTF">2024-09-04T06:59:54Z</dcterms:modified>
</cp:coreProperties>
</file>